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LLACLEATOR\IPA Shared Data\Actuarial\Regulations\Templates\working copies of templates\Update 3 for rec res OF elig and formatting 10-18\"/>
    </mc:Choice>
  </mc:AlternateContent>
  <bookViews>
    <workbookView xWindow="0" yWindow="90" windowWidth="14280" windowHeight="6075" tabRatio="741"/>
  </bookViews>
  <sheets>
    <sheet name="Index" sheetId="3" r:id="rId1"/>
    <sheet name="Raw Results" sheetId="16" r:id="rId2"/>
    <sheet name="Regulatory Balance Sheet 1" sheetId="17" r:id="rId3"/>
    <sheet name="Operational Risk 1" sheetId="19" r:id="rId4"/>
    <sheet name="Market Risk 1" sheetId="6" r:id="rId5"/>
    <sheet name="Life Underwriting Risk 1" sheetId="9" r:id="rId6"/>
    <sheet name="Health Underwriting Risk 1" sheetId="18" r:id="rId7"/>
  </sheets>
  <definedNames>
    <definedName name="A">#REF!</definedName>
    <definedName name="Acc_NAV">'Regulatory Balance Sheet 1'!$D$129</definedName>
    <definedName name="Acc_Total_Assets">'Regulatory Balance Sheet 1'!$D$81</definedName>
    <definedName name="Acc_Total_Liabs">'Regulatory Balance Sheet 1'!$D$123</definedName>
    <definedName name="Base_assets">'Market Risk 1'!$D$7</definedName>
    <definedName name="Base_Gross_BOF">'Market Risk 1'!#REF!</definedName>
    <definedName name="Base_Net_BOF">'Market Risk 1'!#REF!</definedName>
    <definedName name="Base_VDB">'Market Risk 1'!$H$7</definedName>
    <definedName name="Base_VGB">'Market Risk 1'!$F$7</definedName>
    <definedName name="BE_Assets">'Market Risk 1'!#REF!</definedName>
    <definedName name="BE_Liabs_VDB">'Market Risk 1'!#REF!</definedName>
    <definedName name="BE_Liabs_VGB">'Market Risk 1'!#REF!</definedName>
    <definedName name="Catastrophe">'Life Underwriting Risk 1'!$B$44:$J$48</definedName>
    <definedName name="Concentration">'Market Risk 1'!$B$104:$J$108</definedName>
    <definedName name="Corr">#REF!</definedName>
    <definedName name="Curr_Simp">'Market Risk 1'!$D$12</definedName>
    <definedName name="Currency">'Market Risk 1'!$B$40:$Q$91</definedName>
    <definedName name="CurrencyCorr">#REF!</definedName>
    <definedName name="DefaultCorr">#REF!</definedName>
    <definedName name="Disability">'Life Underwriting Risk 1'!$B$16:$J$22</definedName>
    <definedName name="Eq_1_vol_Down">'Market Risk 1'!#REF!</definedName>
    <definedName name="Eq_1_vol_Up">'Market Risk 1'!#REF!</definedName>
    <definedName name="Eq_2_vol_Down">'Market Risk 1'!#REF!</definedName>
    <definedName name="Eq_2_vol_Up">'Market Risk 1'!#REF!</definedName>
    <definedName name="EqCorr">#REF!</definedName>
    <definedName name="Equity">'Market Risk 1'!$B$22:$J$32</definedName>
    <definedName name="EqVolDownCorr">#REF!</definedName>
    <definedName name="EqVolUpCorr">#REF!</definedName>
    <definedName name="Expense">'Life Underwriting Risk 1'!$B$32:$J$36</definedName>
    <definedName name="EXPul">'Operational Risk 1'!$F$7</definedName>
    <definedName name="Health_CAT" localSheetId="6">'Health Underwriting Risk 1'!#REF!</definedName>
    <definedName name="Health_Dis_Morb" localSheetId="6">'Health Underwriting Risk 1'!#REF!</definedName>
    <definedName name="Health_Exp" localSheetId="6">'Health Underwriting Risk 1'!#REF!</definedName>
    <definedName name="Health_income" localSheetId="6">'Health Underwriting Risk 1'!#REF!</definedName>
    <definedName name="Health_Lapse" localSheetId="6">'Health Underwriting Risk 1'!#REF!</definedName>
    <definedName name="Health_Lapse_Down" localSheetId="6">'Health Underwriting Risk 1'!#REF!</definedName>
    <definedName name="Health_Lapse_Mass" localSheetId="6">'Health Underwriting Risk 1'!#REF!</definedName>
    <definedName name="Health_Lapse_Up" localSheetId="6">'Health Underwriting Risk 1'!#REF!</definedName>
    <definedName name="Health_Long" localSheetId="6">'Health Underwriting Risk 1'!#REF!</definedName>
    <definedName name="Health_medical" localSheetId="6">'Health Underwriting Risk 1'!#REF!</definedName>
    <definedName name="Health_medical_down">'Health Underwriting Risk 1'!#REF!</definedName>
    <definedName name="Health_medical_up">'Health Underwriting Risk 1'!#REF!</definedName>
    <definedName name="Health_Mort" localSheetId="6">'Health Underwriting Risk 1'!#REF!</definedName>
    <definedName name="Health_Rev" localSheetId="6">'Health Underwriting Risk 1'!#REF!</definedName>
    <definedName name="HealthCatastrophe" localSheetId="6">'Health Underwriting Risk 1'!$B$7:$J$7</definedName>
    <definedName name="HealthCorr">#REF!</definedName>
    <definedName name="HealthCorr_SLT">#REF!</definedName>
    <definedName name="HealthDisability" localSheetId="6">'Health Underwriting Risk 1'!#REF!</definedName>
    <definedName name="HealthExpense" localSheetId="6">'Health Underwriting Risk 1'!#REF!</definedName>
    <definedName name="HealthLapse" localSheetId="6">'Health Underwriting Risk 1'!#REF!</definedName>
    <definedName name="HealthLongevity" localSheetId="6">'Health Underwriting Risk 1'!#REF!</definedName>
    <definedName name="HealthMortality" localSheetId="6">'Health Underwriting Risk 1'!#REF!</definedName>
    <definedName name="HealthRevision" localSheetId="6">'Health Underwriting Risk 1'!#REF!</definedName>
    <definedName name="Interest">'Market Risk 1'!$B$15:$J$20</definedName>
    <definedName name="Lapse">'Life Underwriting Risk 1'!$B$24:$J$30</definedName>
    <definedName name="Lapse_Down">'Life Underwriting Risk 1'!#REF!</definedName>
    <definedName name="Lapse_Mass">'Life Underwriting Risk 1'!#REF!</definedName>
    <definedName name="Lapse_Up">'Life Underwriting Risk 1'!#REF!</definedName>
    <definedName name="Life_CAT">'Life Underwriting Risk 1'!#REF!</definedName>
    <definedName name="Life_Dis">'Life Underwriting Risk 1'!#REF!</definedName>
    <definedName name="Life_Dis_Morb">'Life Underwriting Risk 1'!#REF!</definedName>
    <definedName name="Life_Exp">'Life Underwriting Risk 1'!#REF!</definedName>
    <definedName name="Life_Lapse">'Life Underwriting Risk 1'!#REF!</definedName>
    <definedName name="Life_Long">'Life Underwriting Risk 1'!#REF!</definedName>
    <definedName name="Life_Morb">'Life Underwriting Risk 1'!#REF!</definedName>
    <definedName name="Life_Mort">'Life Underwriting Risk 1'!#REF!</definedName>
    <definedName name="Life_Rev">'Life Underwriting Risk 1'!#REF!</definedName>
    <definedName name="LifeCorr">#REF!</definedName>
    <definedName name="Longevity">'Life Underwriting Risk 1'!$B$10:$J$14</definedName>
    <definedName name="MarketCorr">#REF!</definedName>
    <definedName name="Mkt_Conc">'Market Risk 1'!#REF!</definedName>
    <definedName name="Mkt_Curr">'Market Risk 1'!#REF!</definedName>
    <definedName name="Mkt_Curr_Simp">'Market Risk 1'!#REF!</definedName>
    <definedName name="Mkt_Eq">'Market Risk 1'!#REF!</definedName>
    <definedName name="Mkt_Eq_1">'Market Risk 1'!#REF!</definedName>
    <definedName name="Mkt_Eq_2">'Market Risk 1'!#REF!</definedName>
    <definedName name="Mkt_fx_1_Down">'Market Risk 1'!#REF!</definedName>
    <definedName name="Mkt_fx_1_Up">'Market Risk 1'!#REF!</definedName>
    <definedName name="Mkt_fx_10_Down">'Market Risk 1'!#REF!</definedName>
    <definedName name="Mkt_fx_10_Up">'Market Risk 1'!#REF!</definedName>
    <definedName name="Mkt_fx_11_Down">'Market Risk 1'!#REF!</definedName>
    <definedName name="Mkt_fx_11_Up">'Market Risk 1'!#REF!</definedName>
    <definedName name="Mkt_fx_12_Down">'Market Risk 1'!#REF!</definedName>
    <definedName name="Mkt_fx_12_Up">'Market Risk 1'!#REF!</definedName>
    <definedName name="Mkt_fx_13_Down">'Market Risk 1'!#REF!</definedName>
    <definedName name="Mkt_fx_13_Up">'Market Risk 1'!#REF!</definedName>
    <definedName name="Mkt_fx_14_Down">'Market Risk 1'!#REF!</definedName>
    <definedName name="Mkt_fx_14_Up">'Market Risk 1'!#REF!</definedName>
    <definedName name="Mkt_fx_15_Down">'Market Risk 1'!#REF!</definedName>
    <definedName name="Mkt_fx_15_Up">'Market Risk 1'!#REF!</definedName>
    <definedName name="Mkt_fx_2_Down">'Market Risk 1'!#REF!</definedName>
    <definedName name="Mkt_fx_2_Up">'Market Risk 1'!#REF!</definedName>
    <definedName name="Mkt_fx_3_Down">'Market Risk 1'!#REF!</definedName>
    <definedName name="Mkt_fx_3_Up">'Market Risk 1'!#REF!</definedName>
    <definedName name="Mkt_fx_4_Down">'Market Risk 1'!#REF!</definedName>
    <definedName name="Mkt_fx_4_Up">'Market Risk 1'!#REF!</definedName>
    <definedName name="Mkt_fx_5_Down">'Market Risk 1'!#REF!</definedName>
    <definedName name="Mkt_fx_5_Up">'Market Risk 1'!#REF!</definedName>
    <definedName name="Mkt_fx_6_Down">'Market Risk 1'!#REF!</definedName>
    <definedName name="Mkt_fx_6_Up">'Market Risk 1'!#REF!</definedName>
    <definedName name="Mkt_fx_7_Down">'Market Risk 1'!#REF!</definedName>
    <definedName name="Mkt_fx_7_Up">'Market Risk 1'!#REF!</definedName>
    <definedName name="Mkt_fx_8_Down">'Market Risk 1'!#REF!</definedName>
    <definedName name="Mkt_fx_8_Up">'Market Risk 1'!#REF!</definedName>
    <definedName name="Mkt_fx_9_Down">'Market Risk 1'!#REF!</definedName>
    <definedName name="Mkt_fx_9_Up">'Market Risk 1'!#REF!</definedName>
    <definedName name="Mkt_Int">'Market Risk 1'!#REF!</definedName>
    <definedName name="Mkt_Int_Down">'Market Risk 1'!#REF!</definedName>
    <definedName name="Mkt_Int_Up">'Market Risk 1'!#REF!</definedName>
    <definedName name="Mkt_Prop">'Market Risk 1'!#REF!</definedName>
    <definedName name="Mkt_sp">'Market Risk 1'!#REF!</definedName>
    <definedName name="Mkt_sp_Bonds">'Market Risk 1'!#REF!</definedName>
    <definedName name="Mkt_sp_cd">'Market Risk 1'!#REF!</definedName>
    <definedName name="Mkt_sp_cd_Down">'Market Risk 1'!#REF!</definedName>
    <definedName name="Mkt_sp_cd_Up">'Market Risk 1'!#REF!</definedName>
    <definedName name="Mkt_sp_Sec">'Market Risk 1'!#REF!</definedName>
    <definedName name="Mortality">'Life Underwriting Risk 1'!$B$4:$J$8</definedName>
    <definedName name="n_Lapse_Down">'Life Underwriting Risk 1'!#REF!</definedName>
    <definedName name="n_Lapse_Down_health" localSheetId="6">'Health Underwriting Risk 1'!#REF!</definedName>
    <definedName name="nEq_1_vol_Down">'Market Risk 1'!#REF!</definedName>
    <definedName name="nEq_1_vol_Up">'Market Risk 1'!#REF!</definedName>
    <definedName name="nEq_2_vol_Down">'Market Risk 1'!#REF!</definedName>
    <definedName name="nEq_2_vol_Up">'Market Risk 1'!#REF!</definedName>
    <definedName name="nHealth_CAT" localSheetId="6">'Health Underwriting Risk 1'!#REF!</definedName>
    <definedName name="nHealth_Dis_Morb" localSheetId="6">'Health Underwriting Risk 1'!#REF!</definedName>
    <definedName name="nHealth_Exp" localSheetId="6">'Health Underwriting Risk 1'!#REF!</definedName>
    <definedName name="nHealth_income" localSheetId="6">'Health Underwriting Risk 1'!#REF!</definedName>
    <definedName name="nHealth_Lapse" localSheetId="6">'Health Underwriting Risk 1'!#REF!</definedName>
    <definedName name="nHealth_Long" localSheetId="6">'Health Underwriting Risk 1'!#REF!</definedName>
    <definedName name="nHealth_Mass" localSheetId="6">'Health Underwriting Risk 1'!#REF!</definedName>
    <definedName name="nHealth_medical" localSheetId="6">'Health Underwriting Risk 1'!#REF!</definedName>
    <definedName name="nHealth_medical_down">'Health Underwriting Risk 1'!#REF!</definedName>
    <definedName name="nHealth_medical_up">'Health Underwriting Risk 1'!#REF!</definedName>
    <definedName name="nHealth_Mort" localSheetId="6">'Health Underwriting Risk 1'!#REF!</definedName>
    <definedName name="nHealth_Rev" localSheetId="6">'Health Underwriting Risk 1'!#REF!</definedName>
    <definedName name="nHealth_Up" localSheetId="6">'Health Underwriting Risk 1'!#REF!</definedName>
    <definedName name="nLapse_Mass">'Life Underwriting Risk 1'!#REF!</definedName>
    <definedName name="nLapse_Up">'Life Underwriting Risk 1'!#REF!</definedName>
    <definedName name="nLife_CAT">'Life Underwriting Risk 1'!#REF!</definedName>
    <definedName name="nLife_Dis">'Life Underwriting Risk 1'!#REF!</definedName>
    <definedName name="nLife_Dis_Morb">'Life Underwriting Risk 1'!#REF!</definedName>
    <definedName name="nLife_Exp">'Life Underwriting Risk 1'!#REF!</definedName>
    <definedName name="nLife_Lapse">'Life Underwriting Risk 1'!#REF!</definedName>
    <definedName name="nLife_Long">'Life Underwriting Risk 1'!#REF!</definedName>
    <definedName name="nLife_Morb">'Life Underwriting Risk 1'!#REF!</definedName>
    <definedName name="nLife_Mort">'Life Underwriting Risk 1'!#REF!</definedName>
    <definedName name="nLife_Rev">'Life Underwriting Risk 1'!#REF!</definedName>
    <definedName name="nMkt_Conc">'Market Risk 1'!#REF!</definedName>
    <definedName name="nMkt_Curr">'Market Risk 1'!#REF!</definedName>
    <definedName name="nMkt_Curr_Simp">'Market Risk 1'!#REF!</definedName>
    <definedName name="nMkt_Eq">'Market Risk 1'!#REF!</definedName>
    <definedName name="nMkt_Eq_1">'Market Risk 1'!#REF!</definedName>
    <definedName name="nMkt_Eq_2">'Market Risk 1'!#REF!</definedName>
    <definedName name="nMkt_fx_1_Down">'Market Risk 1'!#REF!</definedName>
    <definedName name="nMkt_fx_1_Up">'Market Risk 1'!#REF!</definedName>
    <definedName name="nMkt_fx_10_Down">'Market Risk 1'!#REF!</definedName>
    <definedName name="nMkt_fx_10_Up">'Market Risk 1'!#REF!</definedName>
    <definedName name="nMkt_fx_11_Down">'Market Risk 1'!#REF!</definedName>
    <definedName name="nMkt_fx_11_Up">'Market Risk 1'!#REF!</definedName>
    <definedName name="nMkt_fx_12_Down">'Market Risk 1'!#REF!</definedName>
    <definedName name="nMkt_fx_12_Up">'Market Risk 1'!#REF!</definedName>
    <definedName name="nMkt_fx_13_Down">'Market Risk 1'!#REF!</definedName>
    <definedName name="nMkt_fx_13_Up">'Market Risk 1'!#REF!</definedName>
    <definedName name="nMkt_fx_14_Down">'Market Risk 1'!#REF!</definedName>
    <definedName name="nMkt_fx_14_Up">'Market Risk 1'!#REF!</definedName>
    <definedName name="nMkt_fx_15_Down">'Market Risk 1'!#REF!</definedName>
    <definedName name="nMkt_fx_15_Up">'Market Risk 1'!#REF!</definedName>
    <definedName name="nMkt_fx_2_Down">'Market Risk 1'!#REF!</definedName>
    <definedName name="nMkt_fx_2_Up">'Market Risk 1'!#REF!</definedName>
    <definedName name="nMkt_fx_3_Down">'Market Risk 1'!#REF!</definedName>
    <definedName name="nMkt_fx_3_Up">'Market Risk 1'!#REF!</definedName>
    <definedName name="nMkt_fx_4_Down">'Market Risk 1'!#REF!</definedName>
    <definedName name="nMkt_fx_4_Up">'Market Risk 1'!#REF!</definedName>
    <definedName name="nMkt_fx_5_Down">'Market Risk 1'!#REF!</definedName>
    <definedName name="nMkt_fx_5_Up">'Market Risk 1'!#REF!</definedName>
    <definedName name="nMkt_fx_6_Down">'Market Risk 1'!#REF!</definedName>
    <definedName name="nMkt_fx_6_Up">'Market Risk 1'!#REF!</definedName>
    <definedName name="nMkt_fx_7_Down">'Market Risk 1'!#REF!</definedName>
    <definedName name="nMkt_fx_7_Up">'Market Risk 1'!#REF!</definedName>
    <definedName name="nMkt_fx_8_Down">'Market Risk 1'!#REF!</definedName>
    <definedName name="nMkt_fx_8_Up">'Market Risk 1'!#REF!</definedName>
    <definedName name="nMkt_fx_9_Down">'Market Risk 1'!#REF!</definedName>
    <definedName name="nMkt_fx_9_Up">'Market Risk 1'!#REF!</definedName>
    <definedName name="nMkt_Int">'Market Risk 1'!#REF!</definedName>
    <definedName name="nMkt_Int_Down">'Market Risk 1'!#REF!</definedName>
    <definedName name="nMkt_Int_Up">'Market Risk 1'!#REF!</definedName>
    <definedName name="nMkt_Prop">'Market Risk 1'!#REF!</definedName>
    <definedName name="nMkt_sp">'Market Risk 1'!#REF!</definedName>
    <definedName name="nMkt_sp_Bonds">'Market Risk 1'!#REF!</definedName>
    <definedName name="nMkt_sp_cd">'Market Risk 1'!#REF!</definedName>
    <definedName name="nMkt_sp_cd_Down">'Market Risk 1'!#REF!</definedName>
    <definedName name="nMkt_sp_cd_Up">'Market Risk 1'!#REF!</definedName>
    <definedName name="nMkt_sp_Sec">'Market Risk 1'!#REF!</definedName>
    <definedName name="nSCR_Market">'Market Risk 1'!#REF!</definedName>
    <definedName name="OPpremiums">'Operational Risk 1'!#REF!</definedName>
    <definedName name="OPprovisions">'Operational Risk 1'!#REF!</definedName>
    <definedName name="Participants_EBR">#REF!</definedName>
    <definedName name="pEARNlifenonul">'Operational Risk 1'!#REF!</definedName>
    <definedName name="Property">'Market Risk 1'!$B$34:$J$38</definedName>
    <definedName name="Reg_NAV">'Regulatory Balance Sheet 1'!$F$129</definedName>
    <definedName name="Reg_Total_Assets">'Regulatory Balance Sheet 1'!$F$81</definedName>
    <definedName name="Reg_Total_Liabs">'Regulatory Balance Sheet 1'!$F$123</definedName>
    <definedName name="Revision">'Life Underwriting Risk 1'!$B$38:$J$42</definedName>
    <definedName name="SCR_Health" localSheetId="6">'Health Underwriting Risk 1'!#REF!</definedName>
    <definedName name="SCR_Life">'Life Underwriting Risk 1'!#REF!</definedName>
    <definedName name="SCR_Market">'Market Risk 1'!#REF!</definedName>
    <definedName name="Spread">'Market Risk 1'!$B$93:$J$102</definedName>
    <definedName name="TP">'Operational Risk 1'!$H$12</definedName>
  </definedNames>
  <calcPr calcId="152511"/>
</workbook>
</file>

<file path=xl/calcChain.xml><?xml version="1.0" encoding="utf-8"?>
<calcChain xmlns="http://schemas.openxmlformats.org/spreadsheetml/2006/main">
  <c r="F5" i="16" l="1"/>
  <c r="H5" i="18" l="1"/>
  <c r="F5" i="18"/>
  <c r="H47" i="18"/>
  <c r="F47" i="18"/>
  <c r="D47" i="18"/>
  <c r="H41" i="18"/>
  <c r="F41" i="18"/>
  <c r="D41" i="18"/>
  <c r="H33" i="18"/>
  <c r="F33" i="18"/>
  <c r="D33" i="18"/>
  <c r="H24" i="18"/>
  <c r="F24" i="18"/>
  <c r="D24" i="18"/>
  <c r="H18" i="18"/>
  <c r="F18" i="18"/>
  <c r="D18" i="18"/>
  <c r="H12" i="18"/>
  <c r="F12" i="18"/>
  <c r="D12" i="18"/>
  <c r="H45" i="9"/>
  <c r="F45" i="9"/>
  <c r="D45" i="9"/>
  <c r="H39" i="9"/>
  <c r="F39" i="9"/>
  <c r="D39" i="9"/>
  <c r="H33" i="9"/>
  <c r="F33" i="9"/>
  <c r="D33" i="9"/>
  <c r="H25" i="9"/>
  <c r="F25" i="9"/>
  <c r="D25" i="9"/>
  <c r="H17" i="9"/>
  <c r="F17" i="9"/>
  <c r="D17" i="9"/>
  <c r="H11" i="9"/>
  <c r="F11" i="9"/>
  <c r="D11" i="9"/>
  <c r="H5" i="9"/>
  <c r="F5" i="9"/>
  <c r="D5" i="9"/>
  <c r="H5" i="6"/>
  <c r="F5" i="6"/>
  <c r="D5" i="6"/>
  <c r="H105" i="6"/>
  <c r="F105" i="6"/>
  <c r="D105" i="6"/>
  <c r="H94" i="6"/>
  <c r="F94" i="6"/>
  <c r="D94" i="6"/>
  <c r="H41" i="6"/>
  <c r="F41" i="6"/>
  <c r="D41" i="6"/>
  <c r="H35" i="6"/>
  <c r="F35" i="6"/>
  <c r="D35" i="6"/>
  <c r="H23" i="6"/>
  <c r="F23" i="6"/>
  <c r="D23" i="6"/>
  <c r="H16" i="6"/>
  <c r="F16" i="6"/>
  <c r="D16" i="6"/>
  <c r="F127" i="17"/>
  <c r="D127" i="17"/>
  <c r="F85" i="17"/>
  <c r="D85" i="17"/>
  <c r="F8" i="17"/>
  <c r="D8" i="17"/>
  <c r="H5" i="19"/>
  <c r="F5" i="19"/>
  <c r="H6" i="16" l="1"/>
  <c r="H7" i="6" l="1"/>
  <c r="H41" i="9" l="1"/>
  <c r="H49" i="18"/>
  <c r="F7" i="6"/>
  <c r="F49" i="18" s="1"/>
  <c r="H37" i="18"/>
  <c r="H20" i="18" l="1"/>
  <c r="H35" i="18"/>
  <c r="H27" i="18"/>
  <c r="F85" i="6"/>
  <c r="F82" i="6"/>
  <c r="F79" i="6"/>
  <c r="F76" i="6"/>
  <c r="F73" i="6"/>
  <c r="F86" i="6"/>
  <c r="F83" i="6"/>
  <c r="F80" i="6"/>
  <c r="F77" i="6"/>
  <c r="F74" i="6"/>
  <c r="H86" i="6"/>
  <c r="H83" i="6"/>
  <c r="H80" i="6"/>
  <c r="H77" i="6"/>
  <c r="H74" i="6"/>
  <c r="H85" i="6"/>
  <c r="H82" i="6"/>
  <c r="H79" i="6"/>
  <c r="H76" i="6"/>
  <c r="H73" i="6"/>
  <c r="H14" i="18"/>
  <c r="H26" i="18"/>
  <c r="H29" i="18"/>
  <c r="H36" i="18"/>
  <c r="H43" i="18"/>
  <c r="F14" i="18"/>
  <c r="F26" i="18"/>
  <c r="F29" i="18"/>
  <c r="F36" i="18"/>
  <c r="F43" i="18"/>
  <c r="F20" i="18"/>
  <c r="F27" i="18"/>
  <c r="F35" i="18"/>
  <c r="F37" i="18"/>
  <c r="H279" i="16" l="1"/>
  <c r="H278" i="16"/>
  <c r="H277" i="16"/>
  <c r="H276" i="16"/>
  <c r="H275" i="16"/>
  <c r="H274" i="16"/>
  <c r="H273" i="16"/>
  <c r="H272" i="16"/>
  <c r="H271" i="16"/>
  <c r="H270" i="16"/>
  <c r="H269" i="16"/>
  <c r="H268" i="16"/>
  <c r="H267" i="16"/>
  <c r="H266" i="16"/>
  <c r="H265" i="16"/>
  <c r="H264" i="16"/>
  <c r="H263" i="16"/>
  <c r="H262" i="16"/>
  <c r="H248" i="16"/>
  <c r="H247" i="16"/>
  <c r="H246" i="16"/>
  <c r="H245" i="16"/>
  <c r="H244" i="16"/>
  <c r="H243" i="16"/>
  <c r="H242" i="16"/>
  <c r="H241" i="16"/>
  <c r="H240" i="16"/>
  <c r="H239" i="16"/>
  <c r="H238" i="16"/>
  <c r="H237" i="16"/>
  <c r="H236" i="16"/>
  <c r="H235" i="16"/>
  <c r="H234" i="16"/>
  <c r="H233" i="16"/>
  <c r="H231" i="16"/>
  <c r="H232"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4" i="16"/>
  <c r="H143" i="16"/>
  <c r="H142" i="16"/>
  <c r="H141" i="16"/>
  <c r="H146" i="16"/>
  <c r="H145" i="16"/>
  <c r="H140" i="16"/>
  <c r="H139" i="16"/>
  <c r="H138" i="16"/>
  <c r="H9" i="16"/>
  <c r="D279" i="16" l="1"/>
  <c r="D278" i="16"/>
  <c r="D277" i="16"/>
  <c r="D276" i="16"/>
  <c r="D275" i="16"/>
  <c r="D274" i="16"/>
  <c r="D273" i="16"/>
  <c r="D272" i="16"/>
  <c r="D271" i="16"/>
  <c r="D270" i="16"/>
  <c r="D269" i="16"/>
  <c r="D268" i="16"/>
  <c r="D248" i="16"/>
  <c r="D247" i="16"/>
  <c r="D246" i="16"/>
  <c r="D245" i="16"/>
  <c r="D244" i="16"/>
  <c r="D243" i="16"/>
  <c r="D242" i="16"/>
  <c r="D241" i="16"/>
  <c r="D240" i="16"/>
  <c r="D236" i="16"/>
  <c r="D235" i="16"/>
  <c r="D234" i="16"/>
  <c r="D233" i="16"/>
  <c r="D232" i="16"/>
  <c r="D231" i="16"/>
  <c r="D200" i="16"/>
  <c r="D199" i="16"/>
  <c r="D198" i="16"/>
  <c r="D194" i="16"/>
  <c r="D193" i="16"/>
  <c r="D192" i="16"/>
  <c r="D188" i="16"/>
  <c r="D187" i="16"/>
  <c r="D186" i="16"/>
  <c r="D182" i="16"/>
  <c r="D181" i="16"/>
  <c r="D180" i="16"/>
  <c r="D176" i="16"/>
  <c r="D175" i="16"/>
  <c r="D174" i="16"/>
  <c r="D170" i="16"/>
  <c r="D169" i="16"/>
  <c r="D168" i="16"/>
  <c r="D164" i="16"/>
  <c r="D163" i="16"/>
  <c r="D162" i="16"/>
  <c r="D158" i="16"/>
  <c r="D157" i="16"/>
  <c r="D156" i="16"/>
  <c r="D152" i="16"/>
  <c r="D151" i="16"/>
  <c r="D150" i="16"/>
  <c r="D146" i="16"/>
  <c r="D145" i="16"/>
  <c r="D144" i="16"/>
  <c r="D140" i="16"/>
  <c r="D139" i="16"/>
  <c r="D138" i="16"/>
  <c r="D9" i="16"/>
  <c r="H314" i="16" l="1"/>
  <c r="D314" i="16" s="1"/>
  <c r="H313" i="16"/>
  <c r="D313" i="16" s="1"/>
  <c r="H312" i="16"/>
  <c r="D312" i="16" s="1"/>
  <c r="H311" i="16"/>
  <c r="D311" i="16" s="1"/>
  <c r="H310" i="16"/>
  <c r="D310" i="16" s="1"/>
  <c r="H309" i="16"/>
  <c r="D309" i="16" s="1"/>
  <c r="H307" i="16"/>
  <c r="D307" i="16" s="1"/>
  <c r="H306" i="16"/>
  <c r="D306" i="16" s="1"/>
  <c r="H304" i="16"/>
  <c r="D304" i="16" s="1"/>
  <c r="H303" i="16"/>
  <c r="D303" i="16" s="1"/>
  <c r="H301" i="16"/>
  <c r="D301" i="16" s="1"/>
  <c r="H300" i="16"/>
  <c r="D300" i="16" s="1"/>
  <c r="H298" i="16"/>
  <c r="D298" i="16" s="1"/>
  <c r="H297" i="16"/>
  <c r="D297" i="16" s="1"/>
  <c r="H295" i="16"/>
  <c r="D295" i="16" s="1"/>
  <c r="H294" i="16"/>
  <c r="D294" i="16" s="1"/>
  <c r="H292" i="16"/>
  <c r="D292" i="16" s="1"/>
  <c r="H291" i="16"/>
  <c r="D291" i="16" s="1"/>
  <c r="H289" i="16"/>
  <c r="D289" i="16" s="1"/>
  <c r="H288" i="16"/>
  <c r="D288" i="16" s="1"/>
  <c r="H286" i="16"/>
  <c r="D286" i="16" s="1"/>
  <c r="H285" i="16"/>
  <c r="D285" i="16" s="1"/>
  <c r="H283" i="16"/>
  <c r="D283" i="16" s="1"/>
  <c r="H282" i="16"/>
  <c r="D282" i="16" s="1"/>
  <c r="D267" i="16"/>
  <c r="D266" i="16"/>
  <c r="D265" i="16"/>
  <c r="D264" i="16"/>
  <c r="D263" i="16"/>
  <c r="D262" i="16"/>
  <c r="H261" i="16"/>
  <c r="D261" i="16" s="1"/>
  <c r="H260" i="16"/>
  <c r="D260" i="16" s="1"/>
  <c r="H259" i="16"/>
  <c r="D259" i="16" s="1"/>
  <c r="H258" i="16"/>
  <c r="D258" i="16" s="1"/>
  <c r="H257" i="16"/>
  <c r="D257" i="16" s="1"/>
  <c r="H256" i="16"/>
  <c r="D256" i="16" s="1"/>
  <c r="H255" i="16"/>
  <c r="D255" i="16" s="1"/>
  <c r="H254" i="16"/>
  <c r="D254" i="16" s="1"/>
  <c r="H253" i="16"/>
  <c r="D253" i="16" s="1"/>
  <c r="H252" i="16"/>
  <c r="D252" i="16" s="1"/>
  <c r="H251" i="16"/>
  <c r="D251" i="16" s="1"/>
  <c r="H250" i="16"/>
  <c r="D250" i="16" s="1"/>
  <c r="D239" i="16"/>
  <c r="D238" i="16"/>
  <c r="D237" i="16"/>
  <c r="H230" i="16"/>
  <c r="D230" i="16" s="1"/>
  <c r="H229" i="16"/>
  <c r="D229" i="16" s="1"/>
  <c r="H227" i="16"/>
  <c r="D227" i="16" s="1"/>
  <c r="H226" i="16"/>
  <c r="D226" i="16" s="1"/>
  <c r="H224" i="16"/>
  <c r="D224" i="16" s="1"/>
  <c r="H223" i="16"/>
  <c r="D223" i="16" s="1"/>
  <c r="H221" i="16"/>
  <c r="D221" i="16" s="1"/>
  <c r="H220" i="16"/>
  <c r="D220" i="16" s="1"/>
  <c r="H218" i="16"/>
  <c r="D218" i="16" s="1"/>
  <c r="H217" i="16"/>
  <c r="D217" i="16" s="1"/>
  <c r="H215" i="16"/>
  <c r="D215" i="16" s="1"/>
  <c r="H214" i="16"/>
  <c r="D214" i="16" s="1"/>
  <c r="H212" i="16"/>
  <c r="D212" i="16" s="1"/>
  <c r="H211" i="16"/>
  <c r="D211" i="16" s="1"/>
  <c r="H209" i="16"/>
  <c r="D209" i="16" s="1"/>
  <c r="H208" i="16"/>
  <c r="D208" i="16" s="1"/>
  <c r="H206" i="16"/>
  <c r="D206" i="16" s="1"/>
  <c r="H205" i="16"/>
  <c r="D205" i="16" s="1"/>
  <c r="H203" i="16"/>
  <c r="D203" i="16" s="1"/>
  <c r="H202" i="16"/>
  <c r="D202" i="16" s="1"/>
  <c r="D197" i="16"/>
  <c r="D196" i="16"/>
  <c r="D195" i="16"/>
  <c r="D191" i="16"/>
  <c r="D190" i="16"/>
  <c r="D189" i="16"/>
  <c r="D185" i="16"/>
  <c r="D184" i="16"/>
  <c r="D183" i="16"/>
  <c r="D179" i="16"/>
  <c r="D178" i="16"/>
  <c r="D177" i="16"/>
  <c r="D173" i="16"/>
  <c r="D172" i="16"/>
  <c r="D171" i="16"/>
  <c r="D167" i="16"/>
  <c r="D166" i="16"/>
  <c r="D165" i="16"/>
  <c r="D161" i="16"/>
  <c r="D160" i="16"/>
  <c r="D159" i="16"/>
  <c r="D155" i="16"/>
  <c r="D154" i="16"/>
  <c r="D153" i="16"/>
  <c r="D149" i="16"/>
  <c r="D148" i="16"/>
  <c r="D147" i="16"/>
  <c r="D143" i="16"/>
  <c r="D142" i="16"/>
  <c r="D141" i="16"/>
  <c r="H137" i="16"/>
  <c r="D137" i="16" s="1"/>
  <c r="H136" i="16"/>
  <c r="D136" i="16" s="1"/>
  <c r="H135" i="16"/>
  <c r="D135" i="16" s="1"/>
  <c r="H134" i="16"/>
  <c r="D134" i="16" s="1"/>
  <c r="H133" i="16"/>
  <c r="D133" i="16" s="1"/>
  <c r="H132" i="16"/>
  <c r="D132" i="16" s="1"/>
  <c r="H131" i="16"/>
  <c r="D131" i="16" s="1"/>
  <c r="H130" i="16"/>
  <c r="D130" i="16" s="1"/>
  <c r="H129" i="16"/>
  <c r="D129" i="16" s="1"/>
  <c r="H128" i="16"/>
  <c r="D128" i="16" s="1"/>
  <c r="H127" i="16"/>
  <c r="D127" i="16" s="1"/>
  <c r="H126" i="16"/>
  <c r="D126" i="16" s="1"/>
  <c r="H125" i="16"/>
  <c r="D125" i="16" s="1"/>
  <c r="H124" i="16"/>
  <c r="D124" i="16" s="1"/>
  <c r="H123" i="16"/>
  <c r="D123" i="16" s="1"/>
  <c r="H122" i="16"/>
  <c r="D122" i="16" s="1"/>
  <c r="H121" i="16"/>
  <c r="D121" i="16" s="1"/>
  <c r="H120" i="16"/>
  <c r="D120" i="16" s="1"/>
  <c r="H119" i="16"/>
  <c r="D119" i="16" s="1"/>
  <c r="H118" i="16"/>
  <c r="D118" i="16" s="1"/>
  <c r="H117" i="16"/>
  <c r="D117" i="16" s="1"/>
  <c r="H116" i="16"/>
  <c r="D116" i="16" s="1"/>
  <c r="H115" i="16"/>
  <c r="D115" i="16" s="1"/>
  <c r="H114" i="16"/>
  <c r="D114" i="16" s="1"/>
  <c r="H112" i="16"/>
  <c r="D112" i="16" s="1"/>
  <c r="H111" i="16"/>
  <c r="D111" i="16" s="1"/>
  <c r="H110" i="16"/>
  <c r="D110" i="16" s="1"/>
  <c r="H109" i="16"/>
  <c r="D109" i="16" s="1"/>
  <c r="H108" i="16"/>
  <c r="D108" i="16" s="1"/>
  <c r="H107" i="16"/>
  <c r="D107" i="16" s="1"/>
  <c r="H106" i="16"/>
  <c r="D106" i="16" s="1"/>
  <c r="H105" i="16"/>
  <c r="D105" i="16" s="1"/>
  <c r="H104" i="16"/>
  <c r="D104" i="16" s="1"/>
  <c r="H103" i="16"/>
  <c r="D103" i="16" s="1"/>
  <c r="H102" i="16"/>
  <c r="D102" i="16" s="1"/>
  <c r="H101" i="16"/>
  <c r="D101" i="16" s="1"/>
  <c r="H100" i="16"/>
  <c r="D100" i="16" s="1"/>
  <c r="H99" i="16"/>
  <c r="D99" i="16" s="1"/>
  <c r="H98" i="16"/>
  <c r="D98" i="16" s="1"/>
  <c r="H97" i="16"/>
  <c r="D97" i="16" s="1"/>
  <c r="H96" i="16"/>
  <c r="D96" i="16" s="1"/>
  <c r="H95" i="16"/>
  <c r="D95" i="16" s="1"/>
  <c r="H94" i="16"/>
  <c r="D94" i="16" s="1"/>
  <c r="H93" i="16"/>
  <c r="D93" i="16" s="1"/>
  <c r="H92" i="16"/>
  <c r="D92" i="16" s="1"/>
  <c r="H91" i="16"/>
  <c r="D91" i="16" s="1"/>
  <c r="H90" i="16"/>
  <c r="D90" i="16" s="1"/>
  <c r="H89" i="16"/>
  <c r="D89" i="16" s="1"/>
  <c r="H88" i="16"/>
  <c r="D88" i="16" s="1"/>
  <c r="H87" i="16"/>
  <c r="D87" i="16" s="1"/>
  <c r="H86" i="16"/>
  <c r="D86" i="16" s="1"/>
  <c r="H85" i="16"/>
  <c r="D85" i="16" s="1"/>
  <c r="H84" i="16"/>
  <c r="D84" i="16" s="1"/>
  <c r="H83" i="16"/>
  <c r="D83" i="16" s="1"/>
  <c r="H82" i="16"/>
  <c r="D82" i="16" s="1"/>
  <c r="H81" i="16"/>
  <c r="D81" i="16" s="1"/>
  <c r="H80" i="16"/>
  <c r="D80" i="16" s="1"/>
  <c r="H79" i="16"/>
  <c r="D79" i="16" s="1"/>
  <c r="H78" i="16"/>
  <c r="D78" i="16" s="1"/>
  <c r="H77" i="16"/>
  <c r="D77" i="16" s="1"/>
  <c r="H76" i="16"/>
  <c r="D76" i="16" s="1"/>
  <c r="H75" i="16"/>
  <c r="D75" i="16" s="1"/>
  <c r="H74" i="16"/>
  <c r="D74" i="16" s="1"/>
  <c r="H73" i="16"/>
  <c r="D73" i="16" s="1"/>
  <c r="H72" i="16"/>
  <c r="D72" i="16" s="1"/>
  <c r="H71" i="16"/>
  <c r="D71" i="16" s="1"/>
  <c r="H70" i="16"/>
  <c r="D70" i="16" s="1"/>
  <c r="H69" i="16"/>
  <c r="D69" i="16" s="1"/>
  <c r="H68" i="16"/>
  <c r="D68" i="16" s="1"/>
  <c r="H67" i="16"/>
  <c r="D67" i="16" s="1"/>
  <c r="H66" i="16"/>
  <c r="D66" i="16" s="1"/>
  <c r="H65" i="16"/>
  <c r="D65" i="16" s="1"/>
  <c r="H64" i="16"/>
  <c r="D64" i="16" s="1"/>
  <c r="H63" i="16"/>
  <c r="D63" i="16" s="1"/>
  <c r="H62" i="16"/>
  <c r="D62" i="16" s="1"/>
  <c r="H61" i="16"/>
  <c r="D61" i="16" s="1"/>
  <c r="H60" i="16"/>
  <c r="D60" i="16" s="1"/>
  <c r="H59" i="16"/>
  <c r="D59" i="16" s="1"/>
  <c r="H58" i="16"/>
  <c r="D58" i="16" s="1"/>
  <c r="H57" i="16"/>
  <c r="D57" i="16" s="1"/>
  <c r="H56" i="16"/>
  <c r="D56" i="16" s="1"/>
  <c r="H55" i="16"/>
  <c r="D55" i="16" s="1"/>
  <c r="H54" i="16"/>
  <c r="D54" i="16" s="1"/>
  <c r="H53" i="16"/>
  <c r="D53" i="16" s="1"/>
  <c r="H52" i="16"/>
  <c r="D52" i="16" s="1"/>
  <c r="H51" i="16"/>
  <c r="D51" i="16" s="1"/>
  <c r="H50" i="16"/>
  <c r="D50" i="16" s="1"/>
  <c r="H49" i="16"/>
  <c r="D49" i="16" s="1"/>
  <c r="H48" i="16"/>
  <c r="D48" i="16" s="1"/>
  <c r="H47" i="16"/>
  <c r="D47" i="16" s="1"/>
  <c r="H46" i="16"/>
  <c r="D46" i="16" s="1"/>
  <c r="H45" i="16"/>
  <c r="D45" i="16" s="1"/>
  <c r="H44" i="16"/>
  <c r="D44" i="16" s="1"/>
  <c r="H43" i="16"/>
  <c r="D43" i="16" s="1"/>
  <c r="H42" i="16"/>
  <c r="D42" i="16" s="1"/>
  <c r="H41" i="16"/>
  <c r="D41" i="16" s="1"/>
  <c r="H40" i="16"/>
  <c r="D40" i="16" s="1"/>
  <c r="H39" i="16"/>
  <c r="D39" i="16" s="1"/>
  <c r="H38" i="16"/>
  <c r="D38" i="16" s="1"/>
  <c r="H37" i="16"/>
  <c r="D37" i="16" s="1"/>
  <c r="H36" i="16"/>
  <c r="D36" i="16" s="1"/>
  <c r="H35" i="16"/>
  <c r="D35" i="16" s="1"/>
  <c r="H34" i="16"/>
  <c r="D34" i="16" s="1"/>
  <c r="H33" i="16"/>
  <c r="D33" i="16" s="1"/>
  <c r="H32" i="16"/>
  <c r="D32" i="16" s="1"/>
  <c r="H31" i="16"/>
  <c r="D31" i="16" s="1"/>
  <c r="H30" i="16"/>
  <c r="D30" i="16" s="1"/>
  <c r="H29" i="16"/>
  <c r="D29" i="16" s="1"/>
  <c r="H28" i="16"/>
  <c r="D28" i="16" s="1"/>
  <c r="H27" i="16"/>
  <c r="D27" i="16" s="1"/>
  <c r="H26" i="16"/>
  <c r="D26" i="16" s="1"/>
  <c r="H25" i="16"/>
  <c r="D25" i="16" s="1"/>
  <c r="H24" i="16"/>
  <c r="D24" i="16" s="1"/>
  <c r="H23" i="16"/>
  <c r="D23" i="16" s="1"/>
  <c r="H22" i="16"/>
  <c r="D22" i="16" s="1"/>
  <c r="H21" i="16"/>
  <c r="D21" i="16" s="1"/>
  <c r="H20" i="16"/>
  <c r="D20" i="16" s="1"/>
  <c r="H19" i="16"/>
  <c r="D19" i="16" s="1"/>
  <c r="H18" i="16"/>
  <c r="D18" i="16" s="1"/>
  <c r="H17" i="16"/>
  <c r="D17" i="16" s="1"/>
  <c r="H16" i="16"/>
  <c r="D16" i="16" s="1"/>
  <c r="H15" i="16"/>
  <c r="D15" i="16" s="1"/>
  <c r="H14" i="16"/>
  <c r="D14" i="16" s="1"/>
  <c r="H13" i="16"/>
  <c r="D13" i="16" s="1"/>
  <c r="H12" i="16"/>
  <c r="D12" i="16" s="1"/>
  <c r="H11" i="16"/>
  <c r="D11" i="16" s="1"/>
  <c r="H8" i="16"/>
  <c r="D8" i="16" s="1"/>
  <c r="H7" i="16"/>
  <c r="D7" i="16" s="1"/>
  <c r="D6" i="16"/>
  <c r="A1" i="18" l="1"/>
  <c r="A1" i="19" l="1"/>
  <c r="F119" i="17" l="1"/>
  <c r="D119" i="17"/>
  <c r="F103" i="17"/>
  <c r="D103" i="17"/>
  <c r="F94" i="17"/>
  <c r="D94" i="17"/>
  <c r="F77" i="17"/>
  <c r="D77" i="17"/>
  <c r="F62" i="17"/>
  <c r="D62" i="17"/>
  <c r="F57" i="17"/>
  <c r="D57" i="17"/>
  <c r="F53" i="17"/>
  <c r="D53" i="17"/>
  <c r="F45" i="17"/>
  <c r="D45" i="17"/>
  <c r="F29" i="17"/>
  <c r="F38" i="17" s="1"/>
  <c r="D29" i="17"/>
  <c r="D38" i="17" s="1"/>
  <c r="F16" i="17"/>
  <c r="D16" i="17"/>
  <c r="A1" i="17"/>
  <c r="D81" i="17" l="1"/>
  <c r="D123" i="17"/>
  <c r="F123" i="17"/>
  <c r="F81" i="17"/>
  <c r="D7" i="6" s="1"/>
  <c r="D86" i="6" l="1"/>
  <c r="H228" i="16" s="1"/>
  <c r="D228" i="16" s="1"/>
  <c r="D83" i="6"/>
  <c r="H222" i="16" s="1"/>
  <c r="D222" i="16" s="1"/>
  <c r="D80" i="6"/>
  <c r="H216" i="16" s="1"/>
  <c r="D216" i="16" s="1"/>
  <c r="D77" i="6"/>
  <c r="H210" i="16" s="1"/>
  <c r="D210" i="16" s="1"/>
  <c r="D74" i="6"/>
  <c r="H204" i="16" s="1"/>
  <c r="D204" i="16" s="1"/>
  <c r="D85" i="6"/>
  <c r="D82" i="6"/>
  <c r="D79" i="6"/>
  <c r="D76" i="6"/>
  <c r="D73" i="6"/>
  <c r="D43" i="18"/>
  <c r="H201" i="16"/>
  <c r="D201" i="16" s="1"/>
  <c r="H207" i="16"/>
  <c r="D207" i="16" s="1"/>
  <c r="H213" i="16"/>
  <c r="D213" i="16" s="1"/>
  <c r="H219" i="16"/>
  <c r="D219" i="16" s="1"/>
  <c r="H225" i="16"/>
  <c r="D225" i="16" s="1"/>
  <c r="D14" i="18"/>
  <c r="H281" i="16" s="1"/>
  <c r="D281" i="16" s="1"/>
  <c r="D26" i="18"/>
  <c r="D29" i="18"/>
  <c r="D36" i="18"/>
  <c r="D20" i="18"/>
  <c r="H284" i="16" s="1"/>
  <c r="D284" i="16" s="1"/>
  <c r="D27" i="18"/>
  <c r="D35" i="18"/>
  <c r="D37" i="18"/>
  <c r="D49" i="18"/>
  <c r="D129" i="17"/>
  <c r="F129" i="17"/>
  <c r="A1" i="16"/>
  <c r="H302" i="16" l="1"/>
  <c r="D302" i="16" s="1"/>
  <c r="H290" i="16"/>
  <c r="D290" i="16" s="1"/>
  <c r="H299" i="16"/>
  <c r="D299" i="16" s="1"/>
  <c r="H287" i="16"/>
  <c r="D287" i="16" s="1"/>
  <c r="H308" i="16"/>
  <c r="D308" i="16" s="1"/>
  <c r="H296" i="16"/>
  <c r="D296" i="16" s="1"/>
  <c r="H293" i="16"/>
  <c r="D293" i="16" s="1"/>
  <c r="H305" i="16"/>
  <c r="D305" i="16" s="1"/>
  <c r="A1" i="9" l="1"/>
  <c r="A1" i="6"/>
  <c r="A1" i="3"/>
</calcChain>
</file>

<file path=xl/sharedStrings.xml><?xml version="1.0" encoding="utf-8"?>
<sst xmlns="http://schemas.openxmlformats.org/spreadsheetml/2006/main" count="900" uniqueCount="497">
  <si>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</si>
  <si>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</si>
  <si>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</si>
  <si>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</si>
  <si>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</si>
  <si>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</si>
  <si>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</si>
  <si>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</si>
  <si>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</si>
  <si>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</si>
  <si>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</si>
  <si>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</si>
  <si>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</si>
  <si>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</si>
  <si>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</si>
  <si>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</si>
  <si>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</si>
  <si>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</si>
  <si>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</si>
  <si>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</si>
  <si>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</si>
  <si>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</si>
  <si>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</si>
  <si>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</si>
  <si>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</si>
  <si>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</si>
  <si>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</si>
  <si>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</si>
  <si>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</si>
  <si>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</si>
  <si>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</si>
  <si>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</si>
  <si>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</si>
  <si>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</si>
  <si>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</si>
  <si>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</si>
  <si>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</si>
  <si>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</si>
  <si>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</si>
  <si>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</si>
  <si>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</si>
  <si>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</si>
  <si>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</si>
  <si>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</si>
  <si>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</si>
  <si>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</si>
  <si>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</si>
  <si>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</si>
  <si>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</si>
  <si>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</si>
  <si>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</si>
  <si>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</si>
  <si>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</si>
  <si>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</si>
  <si>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</si>
  <si>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</si>
  <si>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</si>
  <si>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</si>
  <si>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</si>
  <si>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</si>
  <si>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</si>
  <si>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</si>
  <si>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</si>
  <si>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</si>
  <si>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</si>
  <si>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</si>
  <si>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</si>
  <si>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</si>
  <si>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</si>
  <si>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</si>
  <si>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</si>
  <si>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</si>
  <si>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</si>
  <si>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</si>
  <si>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</si>
  <si>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</si>
  <si>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</si>
  <si>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</si>
  <si>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</si>
  <si>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</si>
  <si>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</si>
  <si>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</si>
  <si>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</si>
  <si>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</si>
  <si>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</si>
  <si>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</si>
  <si>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</si>
  <si>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</si>
  <si>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</si>
  <si>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</si>
  <si>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</si>
  <si>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</si>
  <si>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</si>
  <si>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</si>
  <si>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</si>
  <si>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</si>
  <si>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</si>
  <si>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</si>
  <si>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</si>
  <si>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</si>
  <si>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</si>
  <si>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</si>
  <si>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</si>
  <si>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</si>
  <si>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</si>
  <si>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</si>
  <si>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</si>
  <si>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</si>
  <si>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</si>
  <si>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</si>
  <si>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</si>
  <si>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</si>
  <si>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</si>
  <si>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</si>
  <si>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</si>
  <si>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</si>
  <si>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</si>
  <si>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</si>
  <si>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</si>
  <si>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</si>
  <si>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</si>
  <si>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</si>
  <si>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</si>
  <si>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</si>
  <si>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</si>
  <si>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</si>
  <si>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</si>
  <si>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</si>
  <si>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</si>
  <si>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</si>
  <si>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</si>
  <si>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</si>
  <si>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</si>
  <si>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</si>
  <si>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</si>
  <si>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</si>
  <si>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</si>
  <si>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</si>
  <si>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</si>
  <si>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</si>
  <si>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</si>
  <si>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</si>
  <si>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</si>
  <si>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</si>
  <si>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</si>
  <si>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</si>
  <si>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</si>
  <si>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</si>
  <si>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</si>
  <si>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</si>
  <si>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</si>
  <si>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</si>
  <si>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</si>
  <si>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</si>
  <si>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</si>
  <si>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</si>
  <si>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</si>
  <si>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</si>
  <si>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</si>
  <si>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</si>
  <si>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</si>
  <si>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</si>
  <si>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</si>
  <si>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</si>
  <si>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</si>
  <si>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</si>
  <si>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</si>
  <si>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</si>
  <si>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</si>
  <si>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</si>
  <si>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</si>
  <si>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</si>
  <si>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</si>
  <si>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</si>
  <si>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</si>
  <si>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</si>
  <si>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</si>
  <si>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</si>
  <si>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</si>
  <si>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</si>
  <si>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</si>
  <si>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</si>
  <si>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</si>
  <si>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</si>
  <si>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</si>
  <si>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</si>
  <si>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</si>
  <si>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</si>
  <si>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</si>
  <si>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</si>
  <si>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</si>
  <si>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</si>
  <si>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</si>
  <si>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</si>
  <si>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</si>
  <si>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</si>
  <si>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</si>
  <si>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</si>
  <si>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</si>
  <si>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</si>
  <si>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</si>
  <si>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</si>
  <si>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</si>
  <si>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</si>
  <si>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</si>
  <si>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</si>
  <si>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</si>
  <si>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</si>
  <si>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</si>
  <si>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</si>
  <si>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</si>
  <si>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</si>
  <si>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</si>
  <si>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</si>
  <si>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</si>
  <si>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</si>
  <si>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</si>
  <si>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</si>
  <si>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</si>
  <si>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</si>
  <si>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</si>
  <si>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</si>
  <si>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</si>
  <si>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</si>
  <si>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</si>
  <si>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</si>
  <si>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</si>
  <si>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</si>
  <si>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</si>
  <si>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</si>
  <si>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</si>
  <si>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</si>
  <si>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</si>
  <si>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</si>
  <si>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</si>
  <si>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</si>
  <si>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</si>
  <si>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</si>
  <si>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</si>
  <si>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</si>
  <si>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</si>
  <si>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</si>
  <si>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</si>
  <si>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</si>
  <si>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</si>
  <si>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</si>
  <si>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</si>
  <si>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</si>
  <si>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</si>
  <si>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</si>
  <si>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</si>
  <si>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</si>
  <si>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</si>
  <si>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</si>
  <si>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</si>
  <si>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</si>
  <si>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</si>
  <si>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</si>
  <si>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</si>
  <si>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</si>
  <si>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</si>
  <si>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</si>
  <si>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</si>
  <si>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</si>
  <si>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</si>
  <si>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</si>
  <si>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</si>
  <si>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</si>
  <si>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</si>
  <si>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</si>
  <si>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</si>
  <si>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</si>
  <si>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</si>
  <si>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</si>
  <si>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</si>
  <si>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</si>
  <si>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</si>
  <si>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</si>
  <si>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</si>
  <si>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</si>
  <si>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</si>
  <si>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</si>
  <si>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</si>
  <si>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</si>
  <si>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</si>
  <si>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</si>
  <si>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</si>
  <si>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</si>
  <si>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</si>
  <si>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</si>
  <si>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</si>
  <si>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</si>
  <si>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</si>
  <si>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</si>
  <si>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</si>
  <si>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</si>
  <si>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</si>
  <si>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</si>
  <si>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</si>
  <si>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</si>
  <si>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</si>
  <si>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</si>
  <si>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</si>
  <si>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</si>
  <si>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</si>
  <si>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</si>
  <si>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</si>
  <si>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</si>
  <si>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</si>
  <si>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</si>
  <si>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</si>
  <si>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</si>
  <si>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</si>
  <si>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</si>
  <si>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</si>
  <si>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</si>
  <si>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</si>
  <si>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</si>
  <si>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</si>
  <si>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</si>
  <si>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</si>
  <si>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</si>
  <si>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</si>
  <si>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</si>
  <si>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</si>
  <si>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</si>
  <si>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</si>
  <si>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</si>
  <si>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</si>
  <si>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</si>
  <si>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</si>
  <si>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</si>
  <si>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</si>
  <si>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</si>
  <si>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</si>
  <si>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</si>
  <si>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</si>
  <si>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</si>
  <si>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</si>
  <si>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</si>
  <si>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</si>
  <si>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</si>
  <si>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</si>
  <si>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</si>
  <si>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</si>
  <si>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</si>
  <si>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</si>
  <si>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</si>
  <si>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</si>
  <si>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</si>
  <si>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</si>
  <si>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</si>
  <si>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</si>
  <si>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</si>
  <si>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</si>
  <si>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</si>
  <si>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</si>
  <si>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</si>
  <si>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</si>
  <si>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</si>
  <si>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</si>
  <si>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</si>
  <si>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</si>
  <si>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</si>
  <si>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</si>
  <si>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</si>
  <si>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</si>
  <si>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</si>
  <si>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</si>
  <si>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</si>
  <si>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</si>
  <si>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</si>
  <si>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</si>
  <si>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</si>
  <si>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</si>
  <si>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</si>
  <si>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</si>
  <si>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</si>
  <si>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</si>
  <si>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</si>
  <si>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</si>
  <si>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</si>
  <si>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</si>
  <si>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</si>
  <si>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</si>
  <si>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</si>
  <si>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</si>
  <si>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</si>
  <si>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</si>
  <si>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</si>
  <si>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</si>
  <si>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</si>
  <si>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</si>
  <si>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</si>
  <si>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</si>
  <si>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</si>
  <si>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</si>
  <si>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</si>
  <si>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</si>
  <si>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</si>
  <si>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</si>
  <si>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</si>
  <si>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</si>
  <si>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</si>
  <si>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</si>
  <si>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</si>
  <si>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</si>
  <si>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</si>
  <si>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</si>
  <si>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</si>
  <si>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</si>
  <si>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</si>
  <si>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</si>
  <si>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</si>
  <si>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</si>
  <si>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</si>
  <si>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</si>
  <si>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</si>
  <si>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</si>
  <si>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</si>
  <si>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</si>
  <si>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</si>
  <si>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</si>
  <si>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</si>
  <si>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</si>
  <si>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</si>
  <si>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</si>
  <si>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</si>
  <si>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</si>
  <si>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</si>
  <si>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</si>
  <si>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</si>
  <si>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</si>
  <si>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</si>
  <si>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</si>
  <si>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</si>
  <si>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</si>
  <si>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</si>
  <si>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</si>
  <si>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</si>
  <si>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</si>
  <si>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</si>
  <si>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</si>
  <si>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</si>
  <si>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</si>
  <si>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1</t>
  </si>
  <si>
    <t>Market Risk 1</t>
  </si>
  <si>
    <t>Life Underwriting Risk 1</t>
  </si>
  <si>
    <t>Health Underwriting Risk 1</t>
  </si>
  <si>
    <t>Operational Risk</t>
  </si>
  <si>
    <t>Operational Risk Sheet 1</t>
  </si>
  <si>
    <t xml:space="preserve">Technical Provisions </t>
  </si>
  <si>
    <t>Technical Provisions</t>
  </si>
  <si>
    <t>Medical Expense and IP</t>
  </si>
  <si>
    <t>Total expenses allocated to Unit Linked business</t>
  </si>
  <si>
    <t>Alternative Data Entry Field *</t>
  </si>
  <si>
    <t>Best Estimate</t>
  </si>
  <si>
    <t>Base</t>
  </si>
  <si>
    <t>Health Underwriting Risk</t>
  </si>
  <si>
    <t>Data from Tab*</t>
  </si>
  <si>
    <t>The conversion into the reporting currency shall be calculated by applying the exchange rate from the same source as that used for the insurer's financial statements.</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</si>
  <si>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</si>
  <si>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Operational Risk LOB 1</t>
  </si>
  <si>
    <t>Market Risk LOB 1</t>
  </si>
  <si>
    <t>Life Underwriting Risk LOB 1</t>
  </si>
  <si>
    <t>Data for the operational risk capital requirement calculation determined in accordance with Regulation 57.</t>
  </si>
  <si>
    <t>Data for the market risk capital requirement calcuation in accordance with Regulation 59.</t>
  </si>
  <si>
    <t xml:space="preserve">Data for the life underwriting risk capital requirement calcuation determined in accordance with Regulation 87. </t>
  </si>
  <si>
    <t>Data for the health underwriting risk capital requirement calcuation determined in accordance with Regulation 95.</t>
  </si>
  <si>
    <t>Information on the economic balance sheet for both the insurer's accounting basis and the regulatory basis determined in accordance with Part 1 of the Regulations.</t>
  </si>
  <si>
    <t>Current Valuation Date</t>
  </si>
  <si>
    <t>Previous Valuation Date</t>
  </si>
  <si>
    <t xml:space="preserve">Current valuation date - Earned premiums </t>
  </si>
  <si>
    <t xml:space="preserve">Previous valuation date - Earned premiums </t>
  </si>
  <si>
    <t xml:space="preserve">Earned Premiums </t>
  </si>
  <si>
    <t>Insurance recoverables (excluding intermediaries)</t>
  </si>
  <si>
    <t>Insurance accounts payable</t>
  </si>
  <si>
    <t>Technical provisions calculated as a whole (BEP+RM)</t>
  </si>
  <si>
    <t>Where applicable, the terms used in this form should be taken to have the same meaning as defined in the Regulations.</t>
  </si>
  <si>
    <t>VGB*</t>
  </si>
  <si>
    <t>VDB*</t>
  </si>
  <si>
    <t xml:space="preserve">Revision Risk                       </t>
  </si>
  <si>
    <t>Insurance accounts payable - Acc.</t>
  </si>
  <si>
    <t>Insurance accounts payable - Reg.</t>
  </si>
  <si>
    <t>Health NSLT Risk - Capital</t>
  </si>
  <si>
    <t>Health NSLT Risk - nCapital</t>
  </si>
  <si>
    <r>
      <t>Health</t>
    </r>
    <r>
      <rPr>
        <b/>
        <i/>
        <vertAlign val="subscript"/>
        <sz val="8.5"/>
        <color theme="1"/>
        <rFont val="Arial"/>
        <family val="2"/>
      </rPr>
      <t>NSLT</t>
    </r>
  </si>
  <si>
    <t>Current valuation date - Total  expenses for UL business</t>
  </si>
  <si>
    <t xml:space="preserve">This RER form must be completed in the reporting currency of the insurer. </t>
  </si>
  <si>
    <t>Health Underwriting Risk LOB 1</t>
  </si>
  <si>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</si>
  <si>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r>
      <t xml:space="preserve">Only include assets and liabilities relating to </t>
    </r>
    <r>
      <rPr>
        <b/>
        <sz val="10"/>
        <rFont val="Arial"/>
        <family val="2"/>
      </rPr>
      <t>unit-linked, investment-linked and index-linked insurance</t>
    </r>
    <r>
      <rPr>
        <sz val="10"/>
        <rFont val="Arial"/>
        <family val="2"/>
      </rPr>
      <t>.</t>
    </r>
  </si>
  <si>
    <t>Regulatory Balance Sheet LOB 1</t>
  </si>
  <si>
    <t xml:space="preserve">Throughout this RER form, 'Regulation' refers to the Insurance (Long-Term Business Valuation and Solvency) Regulations 2018 unless stated otherwise. </t>
  </si>
  <si>
    <t>This Regulatory Electronic Return ("RER"), "RER_LT1_SCR_Form_1_Insurer Shortname" must be completed by the insurer, where applicable, for its assets and liabilities relating to unit-linked, investment-linked and index-linked insurance.</t>
  </si>
  <si>
    <t xml:space="preserve">In accordance with Regulation 14 of the Insurance Regulations 2018, all of the following should be submitted to the Authority:        a) this RER form;                                                                                                                                                                                     b) where applicable to the insurer, the 'RER_LT1_SCR_Form_X_' forms for the 3 other lines of business;                                                                                                                                            c) the RER form "RER_LT1_SCR_Form_5_Insurer Shortname" (for assets and liabilities unrelated to any particular line of business); and                                                                                                                                                                                                       d) the RER form "RER_LT1_SCR_Form_6_Total_Insurer Shortname" (summary of the total assets, liabilities and SCR).                                                                                                                                                                                                               </t>
  </si>
  <si>
    <t>BREAK LINKS TO BACKING SPREADSHEETS BEFORE SUBMITTING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</si>
</sst>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51"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sz val="11"/>
      <color rgb="FFFF0000"/>
      <name val="Tahoma"/>
      <family val="2"/>
    </font>
    <font>
      <b/>
      <sz val="10"/>
      <color rgb="FFFF0000"/>
      <name val="Tahoma"/>
      <family val="2"/>
    </font>
    <font>
      <sz val="10"/>
      <color rgb="FFFF0000"/>
      <name val="Arial"/>
      <family val="2"/>
    </font>
    <font>
      <b/>
      <sz val="10"/>
      <color theme="1"/>
      <name val="Arial"/>
      <family val="2"/>
    </font>
    <font>
      <b/>
      <sz val="12"/>
      <color rgb="FF7030A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54">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0" fillId="44" borderId="0" xfId="0" applyFill="1"/>
    <xf numFmtId="0" fontId="0" fillId="44" borderId="13" xfId="0" applyFill="1" applyBorder="1"/>
    <xf numFmtId="0" fontId="33" fillId="44" borderId="0" xfId="0" applyFont="1" applyFill="1" applyBorder="1"/>
    <xf numFmtId="166" fontId="33" fillId="45" borderId="39" xfId="79" applyNumberFormat="1" applyFont="1" applyFill="1" applyBorder="1" applyProtection="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1" xfId="0" applyFont="1" applyFill="1" applyBorder="1"/>
    <xf numFmtId="0" fontId="31" fillId="38" borderId="40" xfId="0" applyFont="1" applyFill="1" applyBorder="1"/>
    <xf numFmtId="0" fontId="38" fillId="38" borderId="32" xfId="0" applyFont="1" applyFill="1" applyBorder="1"/>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0" fillId="47" borderId="0" xfId="0" applyFill="1"/>
    <xf numFmtId="0" fontId="33" fillId="47" borderId="0"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4" fillId="49" borderId="20" xfId="0" applyFont="1" applyFill="1" applyBorder="1" applyAlignment="1"/>
    <xf numFmtId="0" fontId="32" fillId="49" borderId="0" xfId="0" applyFont="1" applyFill="1" applyBorder="1" applyAlignment="1">
      <alignment horizontal="center"/>
    </xf>
    <xf numFmtId="166" fontId="33" fillId="50" borderId="39"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0" fillId="47" borderId="0" xfId="0" applyFill="1" applyProtection="1"/>
    <xf numFmtId="0" fontId="39" fillId="49" borderId="20" xfId="0" applyFont="1" applyFill="1" applyBorder="1" applyAlignment="1">
      <alignment horizontal="left" indent="1"/>
    </xf>
    <xf numFmtId="0" fontId="39" fillId="49" borderId="18" xfId="0" applyFont="1" applyFill="1" applyBorder="1"/>
    <xf numFmtId="0" fontId="33" fillId="46" borderId="13" xfId="0" applyFont="1" applyFill="1" applyBorder="1"/>
    <xf numFmtId="0" fontId="33" fillId="46" borderId="0" xfId="0" applyFont="1" applyFill="1"/>
    <xf numFmtId="0" fontId="33" fillId="46" borderId="15" xfId="0" applyFont="1" applyFill="1" applyBorder="1"/>
    <xf numFmtId="0" fontId="33" fillId="46" borderId="28" xfId="0" applyFont="1" applyFill="1" applyBorder="1"/>
    <xf numFmtId="0" fontId="0" fillId="47" borderId="13" xfId="0" applyFill="1" applyBorder="1"/>
    <xf numFmtId="0" fontId="33" fillId="47" borderId="13" xfId="0" applyFont="1" applyFill="1" applyBorder="1"/>
    <xf numFmtId="0" fontId="0" fillId="33" borderId="0" xfId="0" applyFill="1" applyBorder="1"/>
    <xf numFmtId="0" fontId="9" fillId="33" borderId="0" xfId="0" applyFont="1" applyFill="1" applyBorder="1"/>
    <xf numFmtId="0" fontId="9" fillId="34" borderId="11" xfId="0" applyFont="1" applyFill="1" applyBorder="1"/>
    <xf numFmtId="0" fontId="9" fillId="34" borderId="41" xfId="0" applyFont="1" applyFill="1" applyBorder="1"/>
    <xf numFmtId="0" fontId="2" fillId="34" borderId="41" xfId="0" applyFont="1" applyFill="1" applyBorder="1"/>
    <xf numFmtId="0" fontId="2" fillId="34" borderId="42" xfId="0" applyFont="1" applyFill="1" applyBorder="1"/>
    <xf numFmtId="0" fontId="9" fillId="34" borderId="15" xfId="0" applyFont="1" applyFill="1" applyBorder="1"/>
    <xf numFmtId="0" fontId="9" fillId="34" borderId="28" xfId="0" applyFont="1" applyFill="1" applyBorder="1"/>
    <xf numFmtId="0" fontId="2" fillId="34" borderId="43" xfId="0" applyFont="1" applyFill="1" applyBorder="1"/>
    <xf numFmtId="166" fontId="34" fillId="37" borderId="37"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6" fillId="35" borderId="31" xfId="79" applyNumberFormat="1" applyFont="1" applyFill="1" applyBorder="1" applyAlignment="1">
      <alignment vertical="center"/>
    </xf>
    <xf numFmtId="166" fontId="36" fillId="35" borderId="44" xfId="79" applyNumberFormat="1" applyFont="1" applyFill="1" applyBorder="1" applyAlignment="1">
      <alignment vertical="center"/>
    </xf>
    <xf numFmtId="166" fontId="34" fillId="42" borderId="37" xfId="79" applyNumberFormat="1" applyFont="1" applyFill="1" applyBorder="1"/>
    <xf numFmtId="166" fontId="34" fillId="42" borderId="31" xfId="79" applyNumberFormat="1" applyFont="1" applyFill="1" applyBorder="1"/>
    <xf numFmtId="166" fontId="34" fillId="42" borderId="29" xfId="79" applyNumberFormat="1" applyFont="1" applyFill="1" applyBorder="1"/>
    <xf numFmtId="166" fontId="33" fillId="42" borderId="45" xfId="79" applyNumberFormat="1" applyFont="1" applyFill="1" applyBorder="1" applyProtection="1">
      <protection locked="0"/>
    </xf>
    <xf numFmtId="166" fontId="33" fillId="43" borderId="45" xfId="79" applyNumberFormat="1" applyFont="1" applyFill="1" applyBorder="1" applyProtection="1">
      <protection locked="0"/>
    </xf>
    <xf numFmtId="166" fontId="33" fillId="37" borderId="45" xfId="79" applyNumberFormat="1" applyFont="1" applyFill="1" applyBorder="1"/>
    <xf numFmtId="0" fontId="2" fillId="34" borderId="0" xfId="0" applyFont="1" applyFill="1" applyBorder="1"/>
    <xf numFmtId="0" fontId="46" fillId="33" borderId="0" xfId="0" applyFont="1" applyFill="1" applyBorder="1"/>
    <xf numFmtId="0" fontId="47" fillId="33" borderId="0" xfId="0" applyFont="1" applyFill="1" applyBorder="1" applyAlignment="1">
      <alignment horizontal="center"/>
    </xf>
    <xf numFmtId="0" fontId="48" fillId="33" borderId="0" xfId="0" applyFont="1" applyFill="1" applyBorder="1"/>
    <xf numFmtId="166" fontId="48" fillId="33" borderId="0" xfId="79" applyNumberFormat="1" applyFont="1" applyFill="1" applyBorder="1"/>
    <xf numFmtId="0" fontId="9" fillId="34" borderId="0" xfId="0" applyFont="1" applyFill="1" applyBorder="1"/>
    <xf numFmtId="0" fontId="2" fillId="33" borderId="0" xfId="0" applyFont="1" applyFill="1" applyAlignment="1">
      <alignment horizontal="left" vertical="center" wrapText="1"/>
    </xf>
    <xf numFmtId="0" fontId="2" fillId="33" borderId="47" xfId="0" applyFont="1" applyFill="1" applyBorder="1" applyAlignment="1">
      <alignment vertical="center" wrapText="1"/>
    </xf>
    <xf numFmtId="0" fontId="2" fillId="33" borderId="0" xfId="0" applyFont="1" applyFill="1" applyAlignment="1">
      <alignment vertical="center" wrapText="1"/>
    </xf>
    <xf numFmtId="166" fontId="34" fillId="42" borderId="46" xfId="79" applyNumberFormat="1" applyFont="1" applyFill="1" applyBorder="1"/>
    <xf numFmtId="0" fontId="32" fillId="35" borderId="16" xfId="0" applyFont="1" applyFill="1" applyBorder="1"/>
    <xf numFmtId="0" fontId="32" fillId="35" borderId="26" xfId="0" applyFont="1" applyFill="1" applyBorder="1"/>
    <xf numFmtId="0" fontId="31" fillId="35" borderId="26" xfId="0" applyFont="1" applyFill="1" applyBorder="1"/>
    <xf numFmtId="0" fontId="38" fillId="35" borderId="17" xfId="0" applyFont="1" applyFill="1" applyBorder="1" applyAlignment="1">
      <alignment horizontal="center"/>
    </xf>
    <xf numFmtId="0" fontId="32" fillId="35" borderId="18" xfId="0" applyFont="1" applyFill="1" applyBorder="1"/>
    <xf numFmtId="0" fontId="32" fillId="35" borderId="23" xfId="0" applyFont="1" applyFill="1" applyBorder="1"/>
    <xf numFmtId="0" fontId="31" fillId="35" borderId="23" xfId="0" applyFont="1" applyFill="1" applyBorder="1"/>
    <xf numFmtId="0" fontId="38" fillId="35" borderId="19" xfId="0" applyFont="1" applyFill="1" applyBorder="1" applyAlignment="1">
      <alignment horizontal="center"/>
    </xf>
    <xf numFmtId="0" fontId="32" fillId="35" borderId="23" xfId="0" quotePrefix="1" applyFont="1" applyFill="1" applyBorder="1" applyAlignment="1">
      <alignment horizontal="center"/>
    </xf>
    <xf numFmtId="0" fontId="32" fillId="35" borderId="16" xfId="0" applyFont="1" applyFill="1" applyBorder="1" applyAlignment="1">
      <alignment vertical="center"/>
    </xf>
    <xf numFmtId="0" fontId="32" fillId="35" borderId="2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2" fillId="35" borderId="23" xfId="0" applyFont="1" applyFill="1" applyBorder="1" applyAlignment="1">
      <alignment vertical="center"/>
    </xf>
    <xf numFmtId="0" fontId="31" fillId="35" borderId="23" xfId="0" applyFont="1" applyFill="1" applyBorder="1" applyAlignment="1">
      <alignment wrapText="1"/>
    </xf>
    <xf numFmtId="0" fontId="31" fillId="35" borderId="19" xfId="0" applyFont="1" applyFill="1" applyBorder="1"/>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9" fillId="34" borderId="48" xfId="0" applyFont="1" applyFill="1" applyBorder="1"/>
    <xf numFmtId="0" fontId="32" fillId="48" borderId="20" xfId="0" applyFont="1" applyFill="1" applyBorder="1"/>
    <xf numFmtId="0" fontId="31" fillId="48" borderId="0" xfId="0" applyFont="1" applyFill="1" applyBorder="1"/>
    <xf numFmtId="0" fontId="31" fillId="48" borderId="21" xfId="0" applyFont="1" applyFill="1" applyBorder="1"/>
    <xf numFmtId="0" fontId="32" fillId="48" borderId="0" xfId="0" applyFont="1" applyFill="1" applyBorder="1" applyAlignment="1">
      <alignment horizontal="center"/>
    </xf>
    <xf numFmtId="0" fontId="31" fillId="48" borderId="0" xfId="0" applyFont="1" applyFill="1" applyBorder="1" applyAlignment="1">
      <alignment horizontal="center"/>
    </xf>
    <xf numFmtId="0" fontId="32" fillId="48" borderId="16" xfId="0" applyFont="1" applyFill="1" applyBorder="1"/>
    <xf numFmtId="0" fontId="32" fillId="48" borderId="26" xfId="0" applyFont="1" applyFill="1" applyBorder="1"/>
    <xf numFmtId="0" fontId="31" fillId="48" borderId="26" xfId="0" applyFont="1" applyFill="1" applyBorder="1"/>
    <xf numFmtId="0" fontId="38" fillId="48" borderId="26" xfId="0" applyFont="1" applyFill="1" applyBorder="1" applyAlignment="1">
      <alignment horizontal="center"/>
    </xf>
    <xf numFmtId="0" fontId="31" fillId="48" borderId="17" xfId="0" applyFont="1" applyFill="1" applyBorder="1"/>
    <xf numFmtId="0" fontId="32" fillId="48" borderId="18" xfId="0" applyFont="1" applyFill="1" applyBorder="1"/>
    <xf numFmtId="0" fontId="32" fillId="48" borderId="23" xfId="0" applyFont="1" applyFill="1" applyBorder="1"/>
    <xf numFmtId="0" fontId="31" fillId="48" borderId="23" xfId="0" applyFont="1" applyFill="1" applyBorder="1"/>
    <xf numFmtId="0" fontId="32" fillId="48" borderId="23" xfId="0" applyFont="1" applyFill="1" applyBorder="1" applyAlignment="1">
      <alignment horizontal="center"/>
    </xf>
    <xf numFmtId="0" fontId="38" fillId="48" borderId="23" xfId="0" applyFont="1" applyFill="1" applyBorder="1" applyAlignment="1">
      <alignment horizontal="center"/>
    </xf>
    <xf numFmtId="0" fontId="31" fillId="48" borderId="19" xfId="0" applyFont="1" applyFill="1" applyBorder="1"/>
    <xf numFmtId="0" fontId="32" fillId="48" borderId="26" xfId="0" applyFont="1" applyFill="1" applyBorder="1" applyAlignment="1">
      <alignment horizontal="center"/>
    </xf>
    <xf numFmtId="0" fontId="31" fillId="48" borderId="26" xfId="0" applyFont="1" applyFill="1" applyBorder="1" applyAlignment="1">
      <alignment horizontal="center"/>
    </xf>
    <xf numFmtId="0" fontId="32" fillId="48" borderId="26" xfId="0" applyFont="1" applyFill="1" applyBorder="1" applyAlignment="1" applyProtection="1">
      <alignment horizontal="center"/>
    </xf>
    <xf numFmtId="0" fontId="31" fillId="48" borderId="26" xfId="0" applyFont="1" applyFill="1" applyBorder="1" applyAlignment="1" applyProtection="1">
      <alignment horizontal="center"/>
    </xf>
    <xf numFmtId="0" fontId="31" fillId="48" borderId="23" xfId="0" applyFont="1" applyFill="1" applyBorder="1" applyAlignment="1">
      <alignment horizontal="center"/>
    </xf>
    <xf numFmtId="166" fontId="33" fillId="45" borderId="46" xfId="79" applyNumberFormat="1" applyFont="1" applyFill="1" applyBorder="1" applyProtection="1">
      <protection locked="0"/>
    </xf>
    <xf numFmtId="166" fontId="36" fillId="35" borderId="49" xfId="79" applyNumberFormat="1" applyFont="1" applyFill="1" applyBorder="1" applyAlignment="1">
      <alignment horizontal="center" wrapText="1"/>
    </xf>
    <xf numFmtId="0" fontId="32" fillId="35" borderId="44"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4" xfId="79" applyNumberFormat="1" applyFont="1" applyFill="1" applyBorder="1" applyAlignment="1">
      <alignment horizontal="center" wrapText="1"/>
    </xf>
    <xf numFmtId="166" fontId="33" fillId="42" borderId="46" xfId="79" applyNumberFormat="1" applyFont="1" applyFill="1" applyBorder="1" applyProtection="1">
      <protection locked="0"/>
    </xf>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50" fillId="51" borderId="49" xfId="0" applyFont="1" applyFill="1" applyBorder="1" applyAlignment="1">
      <alignment horizontal="center" vertical="center" wrapText="1"/>
    </xf>
    <xf numFmtId="0" fontId="50" fillId="51" borderId="31" xfId="0" applyFont="1" applyFill="1" applyBorder="1" applyAlignment="1">
      <alignment horizontal="center" vertical="center" wrapText="1"/>
    </xf>
    <xf numFmtId="0" fontId="50" fillId="51" borderId="44" xfId="0" applyFont="1" applyFill="1" applyBorder="1" applyAlignment="1">
      <alignment horizontal="center" vertical="center" wrapText="1"/>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38">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117"/>
  <sheetViews>
    <sheetView tabSelected="1" topLeftCell="A16" zoomScale="85" zoomScaleNormal="85" workbookViewId="0">
      <selection activeCell="D24" sqref="D24"/>
    </sheetView>
  </sheetViews>
  <sheetFormatPr defaultColWidth="0" defaultRowHeight="12.75" zeroHeight="1" x14ac:dyDescent="0.2"/>
  <cols>
    <col min="1" max="1" width="1.875" style="1" customWidth="1"/>
    <col min="2" max="2" width="24.25" style="1" customWidth="1"/>
    <col min="3" max="3" width="7.25" style="1" customWidth="1"/>
    <col min="4" max="4" width="41.5" style="1" customWidth="1"/>
    <col min="5" max="5" width="1.875" style="1" customWidth="1"/>
    <col min="6" max="6" width="11.25" style="1" customWidth="1"/>
    <col min="7" max="8" width="1.875" style="1" customWidth="1"/>
    <col min="9" max="9" width="0" style="1" hidden="1" customWidth="1"/>
    <col min="10" max="16384" width="9" style="1" hidden="1"/>
  </cols>
  <sheetData>
    <row r="1" spans="1:9" s="24" customFormat="1" ht="15.75" x14ac:dyDescent="0.25">
      <c r="A1" s="2" t="str">
        <f ca="1">RIGHT(CELL("filename",$A$1),LEN(CELL("filename",$A$1))-FIND("]",CELL("filename",$A$1)))</f>
        <v>Index</v>
      </c>
      <c r="B1" s="25"/>
      <c r="C1" s="3"/>
      <c r="D1" s="3"/>
      <c r="E1" s="2"/>
      <c r="F1" s="3"/>
      <c r="G1" s="2"/>
      <c r="H1" s="3"/>
      <c r="I1" s="3"/>
    </row>
    <row r="2" spans="1:9" s="27" customFormat="1" x14ac:dyDescent="0.2">
      <c r="A2" s="26"/>
      <c r="B2" s="26"/>
      <c r="C2" s="26"/>
      <c r="D2" s="26"/>
      <c r="E2" s="26"/>
      <c r="F2" s="28"/>
      <c r="G2" s="26"/>
      <c r="I2" s="26"/>
    </row>
    <row r="3" spans="1:9" s="185" customFormat="1" ht="12.75" customHeight="1" x14ac:dyDescent="0.2">
      <c r="A3" s="184"/>
      <c r="B3" s="184"/>
      <c r="C3" s="184"/>
      <c r="D3" s="184"/>
      <c r="E3" s="184"/>
      <c r="F3" s="184"/>
      <c r="G3" s="184"/>
      <c r="H3" s="184"/>
      <c r="I3" s="184"/>
    </row>
    <row r="4" spans="1:9" s="248" customFormat="1" ht="24" customHeight="1" x14ac:dyDescent="0.2">
      <c r="A4" s="248" t="s">
        <v>493</v>
      </c>
    </row>
    <row r="5" spans="1:9" s="183" customFormat="1" ht="13.5" customHeight="1" x14ac:dyDescent="0.2"/>
    <row r="6" spans="1:9" s="248" customFormat="1" x14ac:dyDescent="0.2">
      <c r="A6" s="248" t="s">
        <v>478</v>
      </c>
    </row>
    <row r="7" spans="1:9" s="183" customFormat="1" x14ac:dyDescent="0.2"/>
    <row r="8" spans="1:9" s="248" customFormat="1" ht="27.75" customHeight="1" x14ac:dyDescent="0.2">
      <c r="A8" s="248" t="s">
        <v>494</v>
      </c>
    </row>
    <row r="9" spans="1:9" s="183" customFormat="1" ht="12.75" customHeight="1" x14ac:dyDescent="0.2"/>
    <row r="10" spans="1:9" s="248" customFormat="1" ht="86.25" customHeight="1" x14ac:dyDescent="0.2">
      <c r="A10" s="248" t="s">
        <v>495</v>
      </c>
    </row>
    <row r="11" spans="1:9" s="183" customFormat="1" ht="12.75" customHeight="1" x14ac:dyDescent="0.2"/>
    <row r="12" spans="1:9" s="248" customFormat="1" x14ac:dyDescent="0.2">
      <c r="A12" s="248" t="s">
        <v>488</v>
      </c>
    </row>
    <row r="13" spans="1:9" s="185" customFormat="1" ht="12.75" customHeight="1" x14ac:dyDescent="0.2"/>
    <row r="14" spans="1:9" s="248" customFormat="1" ht="43.5" customHeight="1" x14ac:dyDescent="0.2">
      <c r="A14" s="248" t="s">
        <v>461</v>
      </c>
    </row>
    <row r="15" spans="1:9" s="185" customFormat="1" ht="12.75" customHeight="1" x14ac:dyDescent="0.2"/>
    <row r="16" spans="1:9" s="248" customFormat="1" ht="27.75" customHeight="1" x14ac:dyDescent="0.2">
      <c r="A16" s="248" t="s">
        <v>460</v>
      </c>
    </row>
    <row r="17" spans="2:7" s="185" customFormat="1" ht="12.75" customHeight="1" x14ac:dyDescent="0.2"/>
    <row r="18" spans="2:7" s="185" customFormat="1" ht="13.5" thickBot="1" x14ac:dyDescent="0.25"/>
    <row r="19" spans="2:7" ht="13.5" thickBot="1" x14ac:dyDescent="0.25">
      <c r="D19" s="66"/>
      <c r="E19" s="63"/>
      <c r="F19" s="64" t="s">
        <v>61</v>
      </c>
      <c r="G19" s="65"/>
    </row>
    <row r="20" spans="2:7" ht="13.5" thickBot="1" x14ac:dyDescent="0.25">
      <c r="D20" s="21"/>
      <c r="E20" s="12"/>
      <c r="F20" s="13"/>
      <c r="G20" s="14"/>
    </row>
    <row r="21" spans="2:7" x14ac:dyDescent="0.2">
      <c r="B21" s="251" t="s">
        <v>496</v>
      </c>
      <c r="D21" s="21"/>
      <c r="E21" s="4"/>
      <c r="F21" s="102" t="s">
        <v>62</v>
      </c>
      <c r="G21" s="6"/>
    </row>
    <row r="22" spans="2:7" x14ac:dyDescent="0.2">
      <c r="B22" s="252"/>
      <c r="D22" s="21"/>
      <c r="E22" s="4"/>
      <c r="F22" s="5"/>
      <c r="G22" s="6"/>
    </row>
    <row r="23" spans="2:7" x14ac:dyDescent="0.2">
      <c r="B23" s="252"/>
      <c r="D23" s="21"/>
      <c r="E23" s="4"/>
      <c r="F23" s="67" t="s">
        <v>63</v>
      </c>
      <c r="G23" s="6"/>
    </row>
    <row r="24" spans="2:7" x14ac:dyDescent="0.2">
      <c r="B24" s="252"/>
      <c r="D24" s="21"/>
      <c r="E24" s="4"/>
      <c r="F24" s="5"/>
      <c r="G24" s="6"/>
    </row>
    <row r="25" spans="2:7" x14ac:dyDescent="0.2">
      <c r="B25" s="252"/>
      <c r="D25" s="21"/>
      <c r="E25" s="4"/>
      <c r="F25" s="69" t="s">
        <v>64</v>
      </c>
      <c r="G25" s="6"/>
    </row>
    <row r="26" spans="2:7" x14ac:dyDescent="0.2">
      <c r="B26" s="252"/>
      <c r="D26" s="21"/>
      <c r="E26" s="4"/>
      <c r="F26" s="5"/>
      <c r="G26" s="6"/>
    </row>
    <row r="27" spans="2:7" x14ac:dyDescent="0.2">
      <c r="B27" s="252"/>
      <c r="D27" s="21"/>
      <c r="E27" s="4"/>
      <c r="F27" s="68" t="s">
        <v>64</v>
      </c>
      <c r="G27" s="6"/>
    </row>
    <row r="28" spans="2:7" x14ac:dyDescent="0.2">
      <c r="B28" s="252"/>
      <c r="D28" s="21"/>
      <c r="E28" s="4"/>
      <c r="F28" s="5"/>
      <c r="G28" s="6"/>
    </row>
    <row r="29" spans="2:7" ht="39" thickBot="1" x14ac:dyDescent="0.25">
      <c r="B29" s="253"/>
      <c r="D29" s="21"/>
      <c r="E29" s="4"/>
      <c r="F29" s="90" t="s">
        <v>282</v>
      </c>
      <c r="G29" s="6"/>
    </row>
    <row r="30" spans="2:7" ht="13.5" thickBot="1" x14ac:dyDescent="0.25">
      <c r="D30" s="21"/>
      <c r="E30" s="7"/>
      <c r="F30" s="8"/>
      <c r="G30" s="9"/>
    </row>
    <row r="31" spans="2:7" ht="13.5" thickBot="1" x14ac:dyDescent="0.25"/>
    <row r="32" spans="2:7" ht="13.5" thickBot="1" x14ac:dyDescent="0.25">
      <c r="B32" s="40" t="s">
        <v>1</v>
      </c>
      <c r="C32" s="41"/>
      <c r="D32" s="41" t="s">
        <v>2</v>
      </c>
      <c r="E32" s="41"/>
      <c r="F32" s="41"/>
      <c r="G32" s="42"/>
    </row>
    <row r="33" spans="2:7" ht="6" customHeight="1" x14ac:dyDescent="0.2">
      <c r="B33" s="34"/>
      <c r="C33" s="35"/>
      <c r="D33" s="33"/>
      <c r="E33" s="33"/>
      <c r="F33" s="33"/>
      <c r="G33" s="36"/>
    </row>
    <row r="34" spans="2:7" ht="25.5" customHeight="1" x14ac:dyDescent="0.2">
      <c r="B34" s="31" t="s">
        <v>462</v>
      </c>
      <c r="C34" s="45"/>
      <c r="D34" s="247" t="s">
        <v>465</v>
      </c>
      <c r="E34" s="247"/>
      <c r="F34" s="247"/>
      <c r="G34" s="32"/>
    </row>
    <row r="35" spans="2:7" x14ac:dyDescent="0.2">
      <c r="B35" s="31"/>
      <c r="C35" s="16"/>
      <c r="D35" s="21"/>
      <c r="E35" s="21"/>
      <c r="F35" s="21"/>
      <c r="G35" s="32"/>
    </row>
    <row r="36" spans="2:7" ht="40.5" customHeight="1" x14ac:dyDescent="0.2">
      <c r="B36" s="44" t="s">
        <v>492</v>
      </c>
      <c r="C36" s="45"/>
      <c r="D36" s="247" t="s">
        <v>469</v>
      </c>
      <c r="E36" s="247"/>
      <c r="F36" s="247"/>
      <c r="G36" s="32"/>
    </row>
    <row r="37" spans="2:7" x14ac:dyDescent="0.2">
      <c r="B37" s="31"/>
      <c r="C37" s="16"/>
      <c r="D37" s="21"/>
      <c r="E37" s="21"/>
      <c r="F37" s="21"/>
      <c r="G37" s="32"/>
    </row>
    <row r="38" spans="2:7" ht="26.25" customHeight="1" x14ac:dyDescent="0.2">
      <c r="B38" s="44" t="s">
        <v>463</v>
      </c>
      <c r="C38" s="45"/>
      <c r="D38" s="247" t="s">
        <v>466</v>
      </c>
      <c r="E38" s="247"/>
      <c r="F38" s="247"/>
      <c r="G38" s="32"/>
    </row>
    <row r="39" spans="2:7" x14ac:dyDescent="0.2">
      <c r="B39" s="31"/>
      <c r="C39" s="16"/>
      <c r="D39" s="21"/>
      <c r="E39" s="21"/>
      <c r="F39" s="21"/>
      <c r="G39" s="32"/>
    </row>
    <row r="40" spans="2:7" ht="24" customHeight="1" x14ac:dyDescent="0.2">
      <c r="B40" s="44" t="s">
        <v>464</v>
      </c>
      <c r="C40" s="45"/>
      <c r="D40" s="247" t="s">
        <v>467</v>
      </c>
      <c r="E40" s="247"/>
      <c r="F40" s="247"/>
      <c r="G40" s="32"/>
    </row>
    <row r="41" spans="2:7" x14ac:dyDescent="0.2">
      <c r="B41" s="31"/>
      <c r="C41" s="16"/>
      <c r="D41" s="21"/>
      <c r="E41" s="21"/>
      <c r="F41" s="21"/>
      <c r="G41" s="32"/>
    </row>
    <row r="42" spans="2:7" ht="28.5" customHeight="1" x14ac:dyDescent="0.2">
      <c r="B42" s="44" t="s">
        <v>489</v>
      </c>
      <c r="C42" s="45"/>
      <c r="D42" s="247" t="s">
        <v>468</v>
      </c>
      <c r="E42" s="247"/>
      <c r="F42" s="247"/>
      <c r="G42" s="32"/>
    </row>
    <row r="43" spans="2:7" x14ac:dyDescent="0.2">
      <c r="B43" s="31"/>
      <c r="C43" s="16"/>
      <c r="D43" s="21"/>
      <c r="E43" s="21"/>
      <c r="F43" s="21"/>
      <c r="G43" s="32"/>
    </row>
    <row r="44" spans="2:7" ht="39" customHeight="1" x14ac:dyDescent="0.2">
      <c r="B44" s="44" t="s">
        <v>116</v>
      </c>
      <c r="C44" s="45"/>
      <c r="D44" s="247" t="s">
        <v>490</v>
      </c>
      <c r="E44" s="247"/>
      <c r="F44" s="247"/>
      <c r="G44" s="32"/>
    </row>
    <row r="45" spans="2:7" ht="6" customHeight="1" thickBot="1" x14ac:dyDescent="0.25">
      <c r="B45" s="37"/>
      <c r="C45" s="43"/>
      <c r="D45" s="38"/>
      <c r="E45" s="38"/>
      <c r="F45" s="38"/>
      <c r="G45" s="39"/>
    </row>
    <row r="46" spans="2:7" x14ac:dyDescent="0.2"/>
    <row r="47" spans="2:7" x14ac:dyDescent="0.2"/>
    <row r="48" spans="2:7" s="71" customFormat="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14">
    <mergeCell ref="D40:F40"/>
    <mergeCell ref="D42:F42"/>
    <mergeCell ref="D44:F44"/>
    <mergeCell ref="A4:XFD4"/>
    <mergeCell ref="A6:XFD6"/>
    <mergeCell ref="A14:XFD14"/>
    <mergeCell ref="A16:XFD16"/>
    <mergeCell ref="D34:F34"/>
    <mergeCell ref="D36:F36"/>
    <mergeCell ref="D38:F38"/>
    <mergeCell ref="A8:XFD8"/>
    <mergeCell ref="A10:XFD10"/>
    <mergeCell ref="A12:XFD12"/>
    <mergeCell ref="B21:B29"/>
  </mergeCells>
  <conditionalFormatting sqref="F1:F2 F45:F1048576 F19:F33 F35 F37 F39 F41">
    <cfRule type="cellIs" dxfId="37" priority="7" operator="equal">
      <formula>"N/A"</formula>
    </cfRule>
    <cfRule type="cellIs" dxfId="36" priority="8" operator="equal">
      <formula>"Complete"</formula>
    </cfRule>
    <cfRule type="cellIs" dxfId="35" priority="9" operator="equal">
      <formula>"Incomplete"</formula>
    </cfRule>
  </conditionalFormatting>
  <conditionalFormatting sqref="F43">
    <cfRule type="cellIs" dxfId="34" priority="4" operator="equal">
      <formula>"N/A"</formula>
    </cfRule>
    <cfRule type="cellIs" dxfId="33" priority="5" operator="equal">
      <formula>"Complete"</formula>
    </cfRule>
    <cfRule type="cellIs" dxfId="32" priority="6"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H613"/>
  <sheetViews>
    <sheetView zoomScale="85" zoomScaleNormal="85" workbookViewId="0">
      <selection activeCell="B27" sqref="B27"/>
    </sheetView>
  </sheetViews>
  <sheetFormatPr defaultColWidth="9" defaultRowHeight="14.25" zeroHeight="1" x14ac:dyDescent="0.2"/>
  <cols>
    <col min="1" max="1" width="1.875" style="21" customWidth="1"/>
    <col min="2" max="2" width="19.625" bestFit="1" customWidth="1"/>
    <col min="3" max="3" width="45.125" bestFit="1" customWidth="1"/>
    <col min="4" max="4" width="24.375" style="79" customWidth="1"/>
    <col min="5" max="5" width="1.875" style="21" customWidth="1"/>
    <col min="6" max="6" width="20.625" style="79" customWidth="1"/>
    <col min="7" max="7" width="1.875" customWidth="1"/>
    <col min="8" max="8" width="22.875" style="79" customWidth="1"/>
    <col min="9" max="25" width="9" customWidth="1"/>
  </cols>
  <sheetData>
    <row r="1" spans="1:8" s="19" customFormat="1" ht="15.75" x14ac:dyDescent="0.25">
      <c r="A1" s="2" t="str">
        <f ca="1">RIGHT(CELL("filename",$A$1),LEN(CELL("filename",$A$1))-FIND("]",CELL("filename",$A$1)))</f>
        <v>Raw Results</v>
      </c>
      <c r="D1" s="75"/>
      <c r="E1" s="2"/>
      <c r="F1" s="75"/>
      <c r="H1" s="75"/>
    </row>
    <row r="2" spans="1:8" s="29" customFormat="1" ht="12.75" x14ac:dyDescent="0.2">
      <c r="A2" s="26"/>
      <c r="D2" s="76"/>
      <c r="E2" s="26"/>
      <c r="F2" s="76"/>
      <c r="H2" s="76"/>
    </row>
    <row r="3" spans="1:8" s="20" customFormat="1" ht="13.5" thickBot="1" x14ac:dyDescent="0.25">
      <c r="A3" s="21"/>
      <c r="D3" s="77"/>
      <c r="E3" s="1"/>
      <c r="F3" s="77"/>
      <c r="H3" s="77"/>
    </row>
    <row r="4" spans="1:8" s="20" customFormat="1" ht="24" x14ac:dyDescent="0.2">
      <c r="A4" s="21"/>
      <c r="B4" s="239" t="s">
        <v>66</v>
      </c>
      <c r="C4" s="240" t="s">
        <v>67</v>
      </c>
      <c r="D4" s="241" t="s">
        <v>68</v>
      </c>
      <c r="E4" s="21"/>
      <c r="F4" s="237" t="s">
        <v>455</v>
      </c>
      <c r="H4" s="237" t="s">
        <v>459</v>
      </c>
    </row>
    <row r="5" spans="1:8" s="20" customFormat="1" ht="13.5" thickBot="1" x14ac:dyDescent="0.25">
      <c r="A5" s="21"/>
      <c r="B5" s="242"/>
      <c r="C5" s="243"/>
      <c r="D5" s="244"/>
      <c r="E5" s="21"/>
      <c r="F5" s="238" t="str">
        <f>"'000"</f>
        <v>'000</v>
      </c>
      <c r="H5" s="245"/>
    </row>
    <row r="6" spans="1:8" s="20" customFormat="1" ht="12.75" x14ac:dyDescent="0.2">
      <c r="A6" s="21"/>
      <c r="B6" s="88" t="s">
        <v>450</v>
      </c>
      <c r="C6" s="89" t="s">
        <v>487</v>
      </c>
      <c r="D6" s="93">
        <f>IF(ISBLANK(F6),H6,F6)</f>
        <v>0</v>
      </c>
      <c r="E6" s="21"/>
      <c r="F6" s="171"/>
      <c r="H6" s="166">
        <f>EXPul</f>
        <v>0</v>
      </c>
    </row>
    <row r="7" spans="1:8" s="20" customFormat="1" ht="12.75" x14ac:dyDescent="0.2">
      <c r="A7" s="21"/>
      <c r="B7" s="88" t="s">
        <v>450</v>
      </c>
      <c r="C7" s="22" t="s">
        <v>472</v>
      </c>
      <c r="D7" s="93">
        <f t="shared" ref="D7:D61" si="0">IF(ISBLANK(F7),H7,F7)</f>
        <v>0</v>
      </c>
      <c r="E7" s="21"/>
      <c r="F7" s="171"/>
      <c r="H7" s="166">
        <f>'Operational Risk 1'!F9</f>
        <v>0</v>
      </c>
    </row>
    <row r="8" spans="1:8" s="20" customFormat="1" ht="12.75" x14ac:dyDescent="0.2">
      <c r="A8" s="21"/>
      <c r="B8" s="88" t="s">
        <v>450</v>
      </c>
      <c r="C8" s="22" t="s">
        <v>473</v>
      </c>
      <c r="D8" s="93">
        <f t="shared" si="0"/>
        <v>0</v>
      </c>
      <c r="E8" s="21"/>
      <c r="F8" s="171"/>
      <c r="H8" s="166">
        <f>'Operational Risk 1'!H9</f>
        <v>0</v>
      </c>
    </row>
    <row r="9" spans="1:8" s="20" customFormat="1" ht="12.75" x14ac:dyDescent="0.2">
      <c r="A9" s="21"/>
      <c r="B9" s="88" t="s">
        <v>450</v>
      </c>
      <c r="C9" s="122" t="s">
        <v>452</v>
      </c>
      <c r="D9" s="93">
        <f t="shared" si="0"/>
        <v>0</v>
      </c>
      <c r="E9" s="21"/>
      <c r="F9" s="172"/>
      <c r="H9" s="167">
        <f>'Operational Risk 1'!F11</f>
        <v>0</v>
      </c>
    </row>
    <row r="10" spans="1:8" s="20" customFormat="1" ht="12.75" x14ac:dyDescent="0.2">
      <c r="A10" s="21"/>
      <c r="B10" s="74"/>
      <c r="C10" s="120"/>
      <c r="D10" s="121"/>
      <c r="E10" s="21"/>
      <c r="F10" s="168"/>
      <c r="H10" s="168"/>
    </row>
    <row r="11" spans="1:8" s="20" customFormat="1" ht="12.75" x14ac:dyDescent="0.2">
      <c r="A11" s="21"/>
      <c r="B11" s="88" t="s">
        <v>445</v>
      </c>
      <c r="C11" s="89" t="s">
        <v>186</v>
      </c>
      <c r="D11" s="93">
        <f t="shared" si="0"/>
        <v>0</v>
      </c>
      <c r="E11" s="21"/>
      <c r="F11" s="171"/>
      <c r="H11" s="166">
        <f>'Regulatory Balance Sheet 1'!D12</f>
        <v>0</v>
      </c>
    </row>
    <row r="12" spans="1:8" s="20" customFormat="1" ht="12.75" x14ac:dyDescent="0.2">
      <c r="A12" s="21"/>
      <c r="B12" s="72" t="s">
        <v>445</v>
      </c>
      <c r="C12" s="22" t="s">
        <v>187</v>
      </c>
      <c r="D12" s="93">
        <f t="shared" si="0"/>
        <v>0</v>
      </c>
      <c r="E12" s="21"/>
      <c r="F12" s="173"/>
      <c r="H12" s="94">
        <f>'Regulatory Balance Sheet 1'!D13</f>
        <v>0</v>
      </c>
    </row>
    <row r="13" spans="1:8" s="20" customFormat="1" ht="12.75" x14ac:dyDescent="0.2">
      <c r="A13" s="21"/>
      <c r="B13" s="72" t="s">
        <v>445</v>
      </c>
      <c r="C13" s="22" t="s">
        <v>188</v>
      </c>
      <c r="D13" s="93">
        <f t="shared" si="0"/>
        <v>0</v>
      </c>
      <c r="E13" s="21"/>
      <c r="F13" s="173"/>
      <c r="H13" s="94">
        <f>'Regulatory Balance Sheet 1'!F13</f>
        <v>0</v>
      </c>
    </row>
    <row r="14" spans="1:8" s="20" customFormat="1" ht="12.75" x14ac:dyDescent="0.2">
      <c r="A14" s="21"/>
      <c r="B14" s="72" t="s">
        <v>445</v>
      </c>
      <c r="C14" s="22" t="s">
        <v>189</v>
      </c>
      <c r="D14" s="93">
        <f t="shared" si="0"/>
        <v>0</v>
      </c>
      <c r="E14" s="21"/>
      <c r="F14" s="173"/>
      <c r="H14" s="94">
        <f>'Regulatory Balance Sheet 1'!D14</f>
        <v>0</v>
      </c>
    </row>
    <row r="15" spans="1:8" s="20" customFormat="1" ht="12.75" x14ac:dyDescent="0.2">
      <c r="A15" s="21"/>
      <c r="B15" s="72" t="s">
        <v>445</v>
      </c>
      <c r="C15" s="22" t="s">
        <v>190</v>
      </c>
      <c r="D15" s="93">
        <f t="shared" si="0"/>
        <v>0</v>
      </c>
      <c r="E15" s="21"/>
      <c r="F15" s="173"/>
      <c r="H15" s="94">
        <f>'Regulatory Balance Sheet 1'!F14</f>
        <v>0</v>
      </c>
    </row>
    <row r="16" spans="1:8" s="20" customFormat="1" ht="12.75" x14ac:dyDescent="0.2">
      <c r="A16" s="21"/>
      <c r="B16" s="72" t="s">
        <v>445</v>
      </c>
      <c r="C16" s="22" t="s">
        <v>191</v>
      </c>
      <c r="D16" s="93">
        <f t="shared" si="0"/>
        <v>0</v>
      </c>
      <c r="E16" s="21"/>
      <c r="F16" s="173"/>
      <c r="H16" s="94">
        <f>'Regulatory Balance Sheet 1'!D20</f>
        <v>0</v>
      </c>
    </row>
    <row r="17" spans="1:8" s="20" customFormat="1" ht="12.75" x14ac:dyDescent="0.2">
      <c r="A17" s="21"/>
      <c r="B17" s="72" t="s">
        <v>445</v>
      </c>
      <c r="C17" s="22" t="s">
        <v>192</v>
      </c>
      <c r="D17" s="93">
        <f t="shared" si="0"/>
        <v>0</v>
      </c>
      <c r="E17" s="21"/>
      <c r="F17" s="173"/>
      <c r="H17" s="94">
        <f>'Regulatory Balance Sheet 1'!F20</f>
        <v>0</v>
      </c>
    </row>
    <row r="18" spans="1:8" s="20" customFormat="1" ht="12.75" x14ac:dyDescent="0.2">
      <c r="A18" s="21"/>
      <c r="B18" s="72" t="s">
        <v>445</v>
      </c>
      <c r="C18" s="22" t="s">
        <v>193</v>
      </c>
      <c r="D18" s="93">
        <f t="shared" si="0"/>
        <v>0</v>
      </c>
      <c r="E18" s="21"/>
      <c r="F18" s="173"/>
      <c r="H18" s="94">
        <f>'Regulatory Balance Sheet 1'!D21</f>
        <v>0</v>
      </c>
    </row>
    <row r="19" spans="1:8" s="20" customFormat="1" ht="12.75" x14ac:dyDescent="0.2">
      <c r="A19" s="21"/>
      <c r="B19" s="72" t="s">
        <v>445</v>
      </c>
      <c r="C19" s="22" t="s">
        <v>194</v>
      </c>
      <c r="D19" s="93">
        <f t="shared" si="0"/>
        <v>0</v>
      </c>
      <c r="E19" s="21"/>
      <c r="F19" s="173"/>
      <c r="H19" s="94">
        <f>'Regulatory Balance Sheet 1'!F21</f>
        <v>0</v>
      </c>
    </row>
    <row r="20" spans="1:8" s="20" customFormat="1" ht="12.75" x14ac:dyDescent="0.2">
      <c r="A20" s="21"/>
      <c r="B20" s="72" t="s">
        <v>445</v>
      </c>
      <c r="C20" s="22" t="s">
        <v>195</v>
      </c>
      <c r="D20" s="93">
        <f t="shared" si="0"/>
        <v>0</v>
      </c>
      <c r="E20" s="21"/>
      <c r="F20" s="173"/>
      <c r="H20" s="94">
        <f>'Regulatory Balance Sheet 1'!D22</f>
        <v>0</v>
      </c>
    </row>
    <row r="21" spans="1:8" s="20" customFormat="1" ht="12.75" x14ac:dyDescent="0.2">
      <c r="A21" s="21"/>
      <c r="B21" s="72" t="s">
        <v>445</v>
      </c>
      <c r="C21" s="22" t="s">
        <v>196</v>
      </c>
      <c r="D21" s="93">
        <f t="shared" si="0"/>
        <v>0</v>
      </c>
      <c r="E21" s="21"/>
      <c r="F21" s="173"/>
      <c r="H21" s="94">
        <f>'Regulatory Balance Sheet 1'!F22</f>
        <v>0</v>
      </c>
    </row>
    <row r="22" spans="1:8" s="20" customFormat="1" ht="12.75" x14ac:dyDescent="0.2">
      <c r="A22" s="21"/>
      <c r="B22" s="72" t="s">
        <v>445</v>
      </c>
      <c r="C22" s="22" t="s">
        <v>197</v>
      </c>
      <c r="D22" s="93">
        <f t="shared" si="0"/>
        <v>0</v>
      </c>
      <c r="E22" s="21"/>
      <c r="F22" s="173"/>
      <c r="H22" s="94">
        <f>'Regulatory Balance Sheet 1'!D23</f>
        <v>0</v>
      </c>
    </row>
    <row r="23" spans="1:8" s="20" customFormat="1" ht="12.75" x14ac:dyDescent="0.2">
      <c r="A23" s="21"/>
      <c r="B23" s="72" t="s">
        <v>445</v>
      </c>
      <c r="C23" s="22" t="s">
        <v>198</v>
      </c>
      <c r="D23" s="93">
        <f t="shared" si="0"/>
        <v>0</v>
      </c>
      <c r="E23" s="21"/>
      <c r="F23" s="173"/>
      <c r="H23" s="94">
        <f>'Regulatory Balance Sheet 1'!F23</f>
        <v>0</v>
      </c>
    </row>
    <row r="24" spans="1:8" s="20" customFormat="1" ht="12.75" x14ac:dyDescent="0.2">
      <c r="A24" s="21"/>
      <c r="B24" s="72" t="s">
        <v>445</v>
      </c>
      <c r="C24" s="22" t="s">
        <v>199</v>
      </c>
      <c r="D24" s="93">
        <f t="shared" si="0"/>
        <v>0</v>
      </c>
      <c r="E24" s="21"/>
      <c r="F24" s="173"/>
      <c r="H24" s="94">
        <f>'Regulatory Balance Sheet 1'!D24</f>
        <v>0</v>
      </c>
    </row>
    <row r="25" spans="1:8" s="20" customFormat="1" ht="12.75" x14ac:dyDescent="0.2">
      <c r="A25" s="21"/>
      <c r="B25" s="72" t="s">
        <v>445</v>
      </c>
      <c r="C25" s="22" t="s">
        <v>200</v>
      </c>
      <c r="D25" s="93">
        <f t="shared" si="0"/>
        <v>0</v>
      </c>
      <c r="E25" s="21"/>
      <c r="F25" s="173"/>
      <c r="H25" s="94">
        <f>'Regulatory Balance Sheet 1'!F24</f>
        <v>0</v>
      </c>
    </row>
    <row r="26" spans="1:8" s="20" customFormat="1" ht="12.75" x14ac:dyDescent="0.2">
      <c r="A26" s="21"/>
      <c r="B26" s="72" t="s">
        <v>445</v>
      </c>
      <c r="C26" s="22" t="s">
        <v>201</v>
      </c>
      <c r="D26" s="93">
        <f t="shared" si="0"/>
        <v>0</v>
      </c>
      <c r="E26" s="21"/>
      <c r="F26" s="173"/>
      <c r="H26" s="94">
        <f>'Regulatory Balance Sheet 1'!D25</f>
        <v>0</v>
      </c>
    </row>
    <row r="27" spans="1:8" s="20" customFormat="1" ht="12.75" x14ac:dyDescent="0.2">
      <c r="A27" s="21"/>
      <c r="B27" s="72" t="s">
        <v>445</v>
      </c>
      <c r="C27" s="22" t="s">
        <v>202</v>
      </c>
      <c r="D27" s="93">
        <f t="shared" si="0"/>
        <v>0</v>
      </c>
      <c r="E27" s="21"/>
      <c r="F27" s="173"/>
      <c r="H27" s="94">
        <f>'Regulatory Balance Sheet 1'!F25</f>
        <v>0</v>
      </c>
    </row>
    <row r="28" spans="1:8" s="20" customFormat="1" ht="12.75" x14ac:dyDescent="0.2">
      <c r="A28" s="21"/>
      <c r="B28" s="72" t="s">
        <v>445</v>
      </c>
      <c r="C28" s="22" t="s">
        <v>203</v>
      </c>
      <c r="D28" s="93">
        <f t="shared" si="0"/>
        <v>0</v>
      </c>
      <c r="E28" s="21"/>
      <c r="F28" s="173"/>
      <c r="H28" s="94">
        <f>'Regulatory Balance Sheet 1'!D26</f>
        <v>0</v>
      </c>
    </row>
    <row r="29" spans="1:8" s="20" customFormat="1" ht="12.75" x14ac:dyDescent="0.2">
      <c r="A29" s="21"/>
      <c r="B29" s="72" t="s">
        <v>445</v>
      </c>
      <c r="C29" s="22" t="s">
        <v>204</v>
      </c>
      <c r="D29" s="93">
        <f t="shared" si="0"/>
        <v>0</v>
      </c>
      <c r="E29" s="21"/>
      <c r="F29" s="173"/>
      <c r="H29" s="94">
        <f>'Regulatory Balance Sheet 1'!F26</f>
        <v>0</v>
      </c>
    </row>
    <row r="30" spans="1:8" s="20" customFormat="1" ht="12.75" x14ac:dyDescent="0.2">
      <c r="A30" s="21"/>
      <c r="B30" s="72" t="s">
        <v>445</v>
      </c>
      <c r="C30" s="22" t="s">
        <v>205</v>
      </c>
      <c r="D30" s="93">
        <f t="shared" si="0"/>
        <v>0</v>
      </c>
      <c r="E30" s="21"/>
      <c r="F30" s="173"/>
      <c r="H30" s="94">
        <f>'Regulatory Balance Sheet 1'!D27</f>
        <v>0</v>
      </c>
    </row>
    <row r="31" spans="1:8" s="20" customFormat="1" ht="12.75" x14ac:dyDescent="0.2">
      <c r="A31" s="21"/>
      <c r="B31" s="72" t="s">
        <v>445</v>
      </c>
      <c r="C31" s="22" t="s">
        <v>206</v>
      </c>
      <c r="D31" s="93">
        <f t="shared" si="0"/>
        <v>0</v>
      </c>
      <c r="E31" s="21"/>
      <c r="F31" s="173"/>
      <c r="H31" s="94">
        <f>'Regulatory Balance Sheet 1'!F27</f>
        <v>0</v>
      </c>
    </row>
    <row r="32" spans="1:8" s="20" customFormat="1" ht="12.75" x14ac:dyDescent="0.2">
      <c r="A32" s="21"/>
      <c r="B32" s="72" t="s">
        <v>445</v>
      </c>
      <c r="C32" s="22" t="s">
        <v>207</v>
      </c>
      <c r="D32" s="93">
        <f t="shared" si="0"/>
        <v>0</v>
      </c>
      <c r="E32" s="21"/>
      <c r="F32" s="173"/>
      <c r="H32" s="94">
        <f>'Regulatory Balance Sheet 1'!D28</f>
        <v>0</v>
      </c>
    </row>
    <row r="33" spans="1:8" s="20" customFormat="1" ht="12.75" x14ac:dyDescent="0.2">
      <c r="A33" s="21"/>
      <c r="B33" s="72" t="s">
        <v>445</v>
      </c>
      <c r="C33" s="22" t="s">
        <v>208</v>
      </c>
      <c r="D33" s="93">
        <f t="shared" si="0"/>
        <v>0</v>
      </c>
      <c r="E33" s="21"/>
      <c r="F33" s="173"/>
      <c r="H33" s="94">
        <f>'Regulatory Balance Sheet 1'!F28</f>
        <v>0</v>
      </c>
    </row>
    <row r="34" spans="1:8" s="20" customFormat="1" ht="12.75" x14ac:dyDescent="0.2">
      <c r="A34" s="21"/>
      <c r="B34" s="72" t="s">
        <v>445</v>
      </c>
      <c r="C34" s="22" t="s">
        <v>209</v>
      </c>
      <c r="D34" s="93">
        <f t="shared" si="0"/>
        <v>0</v>
      </c>
      <c r="E34" s="21"/>
      <c r="F34" s="173"/>
      <c r="H34" s="94">
        <f>'Regulatory Balance Sheet 1'!D30</f>
        <v>0</v>
      </c>
    </row>
    <row r="35" spans="1:8" s="20" customFormat="1" ht="12.75" x14ac:dyDescent="0.2">
      <c r="A35" s="21"/>
      <c r="B35" s="72" t="s">
        <v>445</v>
      </c>
      <c r="C35" s="22" t="s">
        <v>210</v>
      </c>
      <c r="D35" s="93">
        <f t="shared" si="0"/>
        <v>0</v>
      </c>
      <c r="E35" s="21"/>
      <c r="F35" s="173"/>
      <c r="H35" s="94">
        <f>'Regulatory Balance Sheet 1'!F30</f>
        <v>0</v>
      </c>
    </row>
    <row r="36" spans="1:8" s="20" customFormat="1" ht="12.75" x14ac:dyDescent="0.2">
      <c r="A36" s="21"/>
      <c r="B36" s="72" t="s">
        <v>445</v>
      </c>
      <c r="C36" s="22" t="s">
        <v>211</v>
      </c>
      <c r="D36" s="93">
        <f t="shared" si="0"/>
        <v>0</v>
      </c>
      <c r="E36" s="21"/>
      <c r="F36" s="173"/>
      <c r="H36" s="94">
        <f>'Regulatory Balance Sheet 1'!D31</f>
        <v>0</v>
      </c>
    </row>
    <row r="37" spans="1:8" s="20" customFormat="1" ht="12.75" x14ac:dyDescent="0.2">
      <c r="A37" s="21"/>
      <c r="B37" s="72" t="s">
        <v>445</v>
      </c>
      <c r="C37" s="22" t="s">
        <v>212</v>
      </c>
      <c r="D37" s="93">
        <f t="shared" si="0"/>
        <v>0</v>
      </c>
      <c r="E37" s="21"/>
      <c r="F37" s="173"/>
      <c r="H37" s="94">
        <f>'Regulatory Balance Sheet 1'!F31</f>
        <v>0</v>
      </c>
    </row>
    <row r="38" spans="1:8" s="20" customFormat="1" ht="12.75" x14ac:dyDescent="0.2">
      <c r="A38" s="21"/>
      <c r="B38" s="72" t="s">
        <v>445</v>
      </c>
      <c r="C38" s="22" t="s">
        <v>213</v>
      </c>
      <c r="D38" s="93">
        <f t="shared" si="0"/>
        <v>0</v>
      </c>
      <c r="E38" s="21"/>
      <c r="F38" s="173"/>
      <c r="H38" s="94">
        <f>'Regulatory Balance Sheet 1'!D32</f>
        <v>0</v>
      </c>
    </row>
    <row r="39" spans="1:8" s="20" customFormat="1" ht="12.75" x14ac:dyDescent="0.2">
      <c r="A39" s="21"/>
      <c r="B39" s="72" t="s">
        <v>445</v>
      </c>
      <c r="C39" s="22" t="s">
        <v>214</v>
      </c>
      <c r="D39" s="93">
        <f t="shared" si="0"/>
        <v>0</v>
      </c>
      <c r="E39" s="21"/>
      <c r="F39" s="173"/>
      <c r="H39" s="94">
        <f>'Regulatory Balance Sheet 1'!F32</f>
        <v>0</v>
      </c>
    </row>
    <row r="40" spans="1:8" s="20" customFormat="1" ht="12.75" x14ac:dyDescent="0.2">
      <c r="A40" s="21"/>
      <c r="B40" s="72" t="s">
        <v>445</v>
      </c>
      <c r="C40" s="22" t="s">
        <v>215</v>
      </c>
      <c r="D40" s="93">
        <f t="shared" si="0"/>
        <v>0</v>
      </c>
      <c r="E40" s="21"/>
      <c r="F40" s="173"/>
      <c r="H40" s="94">
        <f>'Regulatory Balance Sheet 1'!D33</f>
        <v>0</v>
      </c>
    </row>
    <row r="41" spans="1:8" s="20" customFormat="1" ht="12.75" x14ac:dyDescent="0.2">
      <c r="A41" s="21"/>
      <c r="B41" s="72" t="s">
        <v>445</v>
      </c>
      <c r="C41" s="22" t="s">
        <v>216</v>
      </c>
      <c r="D41" s="93">
        <f t="shared" si="0"/>
        <v>0</v>
      </c>
      <c r="E41" s="21"/>
      <c r="F41" s="173"/>
      <c r="H41" s="94">
        <f>'Regulatory Balance Sheet 1'!F33</f>
        <v>0</v>
      </c>
    </row>
    <row r="42" spans="1:8" s="20" customFormat="1" ht="12.75" x14ac:dyDescent="0.2">
      <c r="A42" s="21"/>
      <c r="B42" s="72" t="s">
        <v>445</v>
      </c>
      <c r="C42" s="22" t="s">
        <v>217</v>
      </c>
      <c r="D42" s="93">
        <f t="shared" si="0"/>
        <v>0</v>
      </c>
      <c r="E42" s="21"/>
      <c r="F42" s="173"/>
      <c r="H42" s="94">
        <f>'Regulatory Balance Sheet 1'!D34</f>
        <v>0</v>
      </c>
    </row>
    <row r="43" spans="1:8" s="20" customFormat="1" ht="12.75" x14ac:dyDescent="0.2">
      <c r="A43" s="21"/>
      <c r="B43" s="72" t="s">
        <v>445</v>
      </c>
      <c r="C43" s="22" t="s">
        <v>218</v>
      </c>
      <c r="D43" s="93">
        <f t="shared" si="0"/>
        <v>0</v>
      </c>
      <c r="E43" s="21"/>
      <c r="F43" s="173"/>
      <c r="H43" s="94">
        <f>'Regulatory Balance Sheet 1'!F34</f>
        <v>0</v>
      </c>
    </row>
    <row r="44" spans="1:8" s="20" customFormat="1" ht="12.75" x14ac:dyDescent="0.2">
      <c r="A44" s="21"/>
      <c r="B44" s="72" t="s">
        <v>445</v>
      </c>
      <c r="C44" s="22" t="s">
        <v>219</v>
      </c>
      <c r="D44" s="93">
        <f t="shared" si="0"/>
        <v>0</v>
      </c>
      <c r="E44" s="21"/>
      <c r="F44" s="173"/>
      <c r="H44" s="94">
        <f>'Regulatory Balance Sheet 1'!D35</f>
        <v>0</v>
      </c>
    </row>
    <row r="45" spans="1:8" s="20" customFormat="1" ht="12.75" x14ac:dyDescent="0.2">
      <c r="A45" s="21"/>
      <c r="B45" s="72" t="s">
        <v>445</v>
      </c>
      <c r="C45" s="22" t="s">
        <v>220</v>
      </c>
      <c r="D45" s="93">
        <f t="shared" si="0"/>
        <v>0</v>
      </c>
      <c r="E45" s="21"/>
      <c r="F45" s="173"/>
      <c r="H45" s="94">
        <f>'Regulatory Balance Sheet 1'!F35</f>
        <v>0</v>
      </c>
    </row>
    <row r="46" spans="1:8" s="20" customFormat="1" ht="12.75" x14ac:dyDescent="0.2">
      <c r="A46" s="21"/>
      <c r="B46" s="72" t="s">
        <v>445</v>
      </c>
      <c r="C46" s="22" t="s">
        <v>221</v>
      </c>
      <c r="D46" s="93">
        <f t="shared" si="0"/>
        <v>0</v>
      </c>
      <c r="E46" s="21"/>
      <c r="F46" s="173"/>
      <c r="H46" s="94">
        <f>'Regulatory Balance Sheet 1'!D36</f>
        <v>0</v>
      </c>
    </row>
    <row r="47" spans="1:8" s="20" customFormat="1" ht="12.75" x14ac:dyDescent="0.2">
      <c r="A47" s="21"/>
      <c r="B47" s="72" t="s">
        <v>445</v>
      </c>
      <c r="C47" s="22" t="s">
        <v>222</v>
      </c>
      <c r="D47" s="93">
        <f t="shared" si="0"/>
        <v>0</v>
      </c>
      <c r="E47" s="21"/>
      <c r="F47" s="173"/>
      <c r="H47" s="94">
        <f>'Regulatory Balance Sheet 1'!F36</f>
        <v>0</v>
      </c>
    </row>
    <row r="48" spans="1:8" s="20" customFormat="1" ht="12.75" x14ac:dyDescent="0.2">
      <c r="A48" s="21"/>
      <c r="B48" s="72" t="s">
        <v>445</v>
      </c>
      <c r="C48" s="22" t="s">
        <v>223</v>
      </c>
      <c r="D48" s="93">
        <f t="shared" si="0"/>
        <v>0</v>
      </c>
      <c r="E48" s="21"/>
      <c r="F48" s="173"/>
      <c r="H48" s="94">
        <f>'Regulatory Balance Sheet 1'!D42</f>
        <v>0</v>
      </c>
    </row>
    <row r="49" spans="1:8" s="20" customFormat="1" ht="12.75" x14ac:dyDescent="0.2">
      <c r="A49" s="21"/>
      <c r="B49" s="72" t="s">
        <v>445</v>
      </c>
      <c r="C49" s="22" t="s">
        <v>224</v>
      </c>
      <c r="D49" s="93">
        <f t="shared" si="0"/>
        <v>0</v>
      </c>
      <c r="E49" s="21"/>
      <c r="F49" s="173"/>
      <c r="H49" s="94">
        <f>'Regulatory Balance Sheet 1'!F42</f>
        <v>0</v>
      </c>
    </row>
    <row r="50" spans="1:8" s="20" customFormat="1" ht="12.75" x14ac:dyDescent="0.2">
      <c r="A50" s="21"/>
      <c r="B50" s="72" t="s">
        <v>445</v>
      </c>
      <c r="C50" s="22" t="s">
        <v>225</v>
      </c>
      <c r="D50" s="93">
        <f t="shared" si="0"/>
        <v>0</v>
      </c>
      <c r="E50" s="21"/>
      <c r="F50" s="173"/>
      <c r="H50" s="94">
        <f>'Regulatory Balance Sheet 1'!D43</f>
        <v>0</v>
      </c>
    </row>
    <row r="51" spans="1:8" s="20" customFormat="1" ht="12.75" x14ac:dyDescent="0.2">
      <c r="A51" s="21"/>
      <c r="B51" s="72" t="s">
        <v>445</v>
      </c>
      <c r="C51" s="22" t="s">
        <v>226</v>
      </c>
      <c r="D51" s="93">
        <f t="shared" si="0"/>
        <v>0</v>
      </c>
      <c r="E51" s="21"/>
      <c r="F51" s="173"/>
      <c r="H51" s="94">
        <f>'Regulatory Balance Sheet 1'!F43</f>
        <v>0</v>
      </c>
    </row>
    <row r="52" spans="1:8" s="20" customFormat="1" ht="12.75" x14ac:dyDescent="0.2">
      <c r="A52" s="21"/>
      <c r="B52" s="72" t="s">
        <v>445</v>
      </c>
      <c r="C52" s="22" t="s">
        <v>227</v>
      </c>
      <c r="D52" s="93">
        <f t="shared" si="0"/>
        <v>0</v>
      </c>
      <c r="E52" s="21"/>
      <c r="F52" s="173"/>
      <c r="H52" s="94">
        <f>'Regulatory Balance Sheet 1'!D49</f>
        <v>0</v>
      </c>
    </row>
    <row r="53" spans="1:8" s="20" customFormat="1" ht="12.75" x14ac:dyDescent="0.2">
      <c r="A53" s="21"/>
      <c r="B53" s="72" t="s">
        <v>445</v>
      </c>
      <c r="C53" s="22" t="s">
        <v>228</v>
      </c>
      <c r="D53" s="93">
        <f t="shared" si="0"/>
        <v>0</v>
      </c>
      <c r="E53" s="21"/>
      <c r="F53" s="173"/>
      <c r="H53" s="94">
        <f>'Regulatory Balance Sheet 1'!F49</f>
        <v>0</v>
      </c>
    </row>
    <row r="54" spans="1:8" s="20" customFormat="1" ht="12.75" x14ac:dyDescent="0.2">
      <c r="A54" s="21"/>
      <c r="B54" s="72" t="s">
        <v>445</v>
      </c>
      <c r="C54" s="22" t="s">
        <v>229</v>
      </c>
      <c r="D54" s="93">
        <f t="shared" si="0"/>
        <v>0</v>
      </c>
      <c r="E54" s="21"/>
      <c r="F54" s="173"/>
      <c r="H54" s="94">
        <f>'Regulatory Balance Sheet 1'!D50</f>
        <v>0</v>
      </c>
    </row>
    <row r="55" spans="1:8" s="20" customFormat="1" ht="12.75" x14ac:dyDescent="0.2">
      <c r="A55" s="21"/>
      <c r="B55" s="72" t="s">
        <v>445</v>
      </c>
      <c r="C55" s="22" t="s">
        <v>230</v>
      </c>
      <c r="D55" s="93">
        <f t="shared" si="0"/>
        <v>0</v>
      </c>
      <c r="E55" s="21"/>
      <c r="F55" s="173"/>
      <c r="H55" s="94">
        <f>'Regulatory Balance Sheet 1'!F50</f>
        <v>0</v>
      </c>
    </row>
    <row r="56" spans="1:8" s="20" customFormat="1" ht="12.75" x14ac:dyDescent="0.2">
      <c r="A56" s="21"/>
      <c r="B56" s="72" t="s">
        <v>445</v>
      </c>
      <c r="C56" s="22" t="s">
        <v>231</v>
      </c>
      <c r="D56" s="93">
        <f t="shared" si="0"/>
        <v>0</v>
      </c>
      <c r="E56" s="21"/>
      <c r="F56" s="173"/>
      <c r="H56" s="94">
        <f>'Regulatory Balance Sheet 1'!D51</f>
        <v>0</v>
      </c>
    </row>
    <row r="57" spans="1:8" s="20" customFormat="1" ht="12.75" x14ac:dyDescent="0.2">
      <c r="A57" s="21"/>
      <c r="B57" s="72" t="s">
        <v>445</v>
      </c>
      <c r="C57" s="22" t="s">
        <v>232</v>
      </c>
      <c r="D57" s="93">
        <f t="shared" si="0"/>
        <v>0</v>
      </c>
      <c r="E57" s="21"/>
      <c r="F57" s="173"/>
      <c r="H57" s="94">
        <f>'Regulatory Balance Sheet 1'!F51</f>
        <v>0</v>
      </c>
    </row>
    <row r="58" spans="1:8" s="20" customFormat="1" ht="12.75" x14ac:dyDescent="0.2">
      <c r="A58" s="21"/>
      <c r="B58" s="72" t="s">
        <v>445</v>
      </c>
      <c r="C58" s="22" t="s">
        <v>233</v>
      </c>
      <c r="D58" s="93">
        <f t="shared" si="0"/>
        <v>0</v>
      </c>
      <c r="E58" s="21"/>
      <c r="F58" s="173"/>
      <c r="H58" s="94">
        <f>'Regulatory Balance Sheet 1'!D58</f>
        <v>0</v>
      </c>
    </row>
    <row r="59" spans="1:8" s="20" customFormat="1" ht="12.75" x14ac:dyDescent="0.2">
      <c r="A59" s="21"/>
      <c r="B59" s="72" t="s">
        <v>445</v>
      </c>
      <c r="C59" s="22" t="s">
        <v>234</v>
      </c>
      <c r="D59" s="93">
        <f t="shared" si="0"/>
        <v>0</v>
      </c>
      <c r="E59" s="21"/>
      <c r="F59" s="173"/>
      <c r="H59" s="94">
        <f>'Regulatory Balance Sheet 1'!F58</f>
        <v>0</v>
      </c>
    </row>
    <row r="60" spans="1:8" s="20" customFormat="1" ht="12.75" x14ac:dyDescent="0.2">
      <c r="A60" s="21"/>
      <c r="B60" s="72" t="s">
        <v>445</v>
      </c>
      <c r="C60" s="22" t="s">
        <v>235</v>
      </c>
      <c r="D60" s="93">
        <f t="shared" si="0"/>
        <v>0</v>
      </c>
      <c r="E60" s="21"/>
      <c r="F60" s="173"/>
      <c r="H60" s="94">
        <f>'Regulatory Balance Sheet 1'!D59</f>
        <v>0</v>
      </c>
    </row>
    <row r="61" spans="1:8" s="20" customFormat="1" ht="12.75" x14ac:dyDescent="0.2">
      <c r="A61" s="21"/>
      <c r="B61" s="72" t="s">
        <v>445</v>
      </c>
      <c r="C61" s="22" t="s">
        <v>236</v>
      </c>
      <c r="D61" s="93">
        <f t="shared" si="0"/>
        <v>0</v>
      </c>
      <c r="E61" s="21"/>
      <c r="F61" s="173"/>
      <c r="H61" s="94">
        <f>'Regulatory Balance Sheet 1'!F59</f>
        <v>0</v>
      </c>
    </row>
    <row r="62" spans="1:8" s="20" customFormat="1" ht="12.75" x14ac:dyDescent="0.2">
      <c r="A62" s="21"/>
      <c r="B62" s="72" t="s">
        <v>445</v>
      </c>
      <c r="C62" s="22" t="s">
        <v>237</v>
      </c>
      <c r="D62" s="93">
        <f t="shared" ref="D62:D112" si="1">IF(ISBLANK(F62),H62,F62)</f>
        <v>0</v>
      </c>
      <c r="E62" s="21"/>
      <c r="F62" s="173"/>
      <c r="H62" s="94">
        <f>'Regulatory Balance Sheet 1'!D60</f>
        <v>0</v>
      </c>
    </row>
    <row r="63" spans="1:8" s="20" customFormat="1" ht="12.75" x14ac:dyDescent="0.2">
      <c r="A63" s="21"/>
      <c r="B63" s="72" t="s">
        <v>445</v>
      </c>
      <c r="C63" s="22" t="s">
        <v>238</v>
      </c>
      <c r="D63" s="93">
        <f t="shared" si="1"/>
        <v>0</v>
      </c>
      <c r="E63" s="21"/>
      <c r="F63" s="173"/>
      <c r="H63" s="94">
        <f>'Regulatory Balance Sheet 1'!F60</f>
        <v>0</v>
      </c>
    </row>
    <row r="64" spans="1:8" s="20" customFormat="1" ht="12.75" x14ac:dyDescent="0.2">
      <c r="A64" s="21"/>
      <c r="B64" s="72" t="s">
        <v>445</v>
      </c>
      <c r="C64" s="22" t="s">
        <v>239</v>
      </c>
      <c r="D64" s="93">
        <f t="shared" si="1"/>
        <v>0</v>
      </c>
      <c r="E64" s="21"/>
      <c r="F64" s="173"/>
      <c r="H64" s="94">
        <f>'Regulatory Balance Sheet 1'!D66</f>
        <v>0</v>
      </c>
    </row>
    <row r="65" spans="1:8" s="20" customFormat="1" ht="12.75" x14ac:dyDescent="0.2">
      <c r="A65" s="21"/>
      <c r="B65" s="72" t="s">
        <v>445</v>
      </c>
      <c r="C65" s="22" t="s">
        <v>240</v>
      </c>
      <c r="D65" s="93">
        <f t="shared" si="1"/>
        <v>0</v>
      </c>
      <c r="E65" s="21"/>
      <c r="F65" s="173"/>
      <c r="H65" s="94">
        <f>'Regulatory Balance Sheet 1'!F66</f>
        <v>0</v>
      </c>
    </row>
    <row r="66" spans="1:8" s="20" customFormat="1" ht="12.75" x14ac:dyDescent="0.2">
      <c r="A66" s="21"/>
      <c r="B66" s="72" t="s">
        <v>445</v>
      </c>
      <c r="C66" s="22" t="s">
        <v>241</v>
      </c>
      <c r="D66" s="93">
        <f t="shared" si="1"/>
        <v>0</v>
      </c>
      <c r="E66" s="21"/>
      <c r="F66" s="173"/>
      <c r="H66" s="94">
        <f>'Regulatory Balance Sheet 1'!D67</f>
        <v>0</v>
      </c>
    </row>
    <row r="67" spans="1:8" s="20" customFormat="1" ht="12.75" x14ac:dyDescent="0.2">
      <c r="A67" s="21"/>
      <c r="B67" s="72" t="s">
        <v>445</v>
      </c>
      <c r="C67" s="22" t="s">
        <v>242</v>
      </c>
      <c r="D67" s="93">
        <f t="shared" si="1"/>
        <v>0</v>
      </c>
      <c r="E67" s="21"/>
      <c r="F67" s="173"/>
      <c r="H67" s="94">
        <f>'Regulatory Balance Sheet 1'!F67</f>
        <v>0</v>
      </c>
    </row>
    <row r="68" spans="1:8" s="20" customFormat="1" ht="12.75" x14ac:dyDescent="0.2">
      <c r="A68" s="21"/>
      <c r="B68" s="72" t="s">
        <v>445</v>
      </c>
      <c r="C68" s="22" t="s">
        <v>243</v>
      </c>
      <c r="D68" s="93">
        <f t="shared" si="1"/>
        <v>0</v>
      </c>
      <c r="E68" s="21"/>
      <c r="F68" s="173"/>
      <c r="H68" s="94">
        <f>'Regulatory Balance Sheet 1'!D68</f>
        <v>0</v>
      </c>
    </row>
    <row r="69" spans="1:8" s="20" customFormat="1" ht="12.75" x14ac:dyDescent="0.2">
      <c r="A69" s="21"/>
      <c r="B69" s="72" t="s">
        <v>445</v>
      </c>
      <c r="C69" s="22" t="s">
        <v>244</v>
      </c>
      <c r="D69" s="93">
        <f t="shared" si="1"/>
        <v>0</v>
      </c>
      <c r="E69" s="21"/>
      <c r="F69" s="173"/>
      <c r="H69" s="94">
        <f>'Regulatory Balance Sheet 1'!F68</f>
        <v>0</v>
      </c>
    </row>
    <row r="70" spans="1:8" s="20" customFormat="1" ht="12.75" x14ac:dyDescent="0.2">
      <c r="A70" s="21"/>
      <c r="B70" s="72" t="s">
        <v>445</v>
      </c>
      <c r="C70" s="22" t="s">
        <v>245</v>
      </c>
      <c r="D70" s="93">
        <f t="shared" si="1"/>
        <v>0</v>
      </c>
      <c r="E70" s="21"/>
      <c r="F70" s="173"/>
      <c r="H70" s="94">
        <f>'Regulatory Balance Sheet 1'!D69</f>
        <v>0</v>
      </c>
    </row>
    <row r="71" spans="1:8" s="20" customFormat="1" ht="12.75" x14ac:dyDescent="0.2">
      <c r="A71" s="21"/>
      <c r="B71" s="72" t="s">
        <v>445</v>
      </c>
      <c r="C71" s="22" t="s">
        <v>246</v>
      </c>
      <c r="D71" s="93">
        <f t="shared" si="1"/>
        <v>0</v>
      </c>
      <c r="E71" s="21"/>
      <c r="F71" s="173"/>
      <c r="H71" s="94">
        <f>'Regulatory Balance Sheet 1'!D70</f>
        <v>0</v>
      </c>
    </row>
    <row r="72" spans="1:8" s="20" customFormat="1" ht="12.75" x14ac:dyDescent="0.2">
      <c r="A72" s="21"/>
      <c r="B72" s="72" t="s">
        <v>445</v>
      </c>
      <c r="C72" s="22" t="s">
        <v>247</v>
      </c>
      <c r="D72" s="93">
        <f t="shared" si="1"/>
        <v>0</v>
      </c>
      <c r="E72" s="21"/>
      <c r="F72" s="173"/>
      <c r="H72" s="94">
        <f>'Regulatory Balance Sheet 1'!F70</f>
        <v>0</v>
      </c>
    </row>
    <row r="73" spans="1:8" s="20" customFormat="1" ht="12.75" x14ac:dyDescent="0.2">
      <c r="A73" s="21"/>
      <c r="B73" s="72" t="s">
        <v>445</v>
      </c>
      <c r="C73" s="22" t="s">
        <v>248</v>
      </c>
      <c r="D73" s="93">
        <f t="shared" si="1"/>
        <v>0</v>
      </c>
      <c r="E73" s="21"/>
      <c r="F73" s="173"/>
      <c r="H73" s="94">
        <f>'Regulatory Balance Sheet 1'!D71</f>
        <v>0</v>
      </c>
    </row>
    <row r="74" spans="1:8" s="20" customFormat="1" ht="12.75" x14ac:dyDescent="0.2">
      <c r="A74" s="21"/>
      <c r="B74" s="72" t="s">
        <v>445</v>
      </c>
      <c r="C74" s="22" t="s">
        <v>249</v>
      </c>
      <c r="D74" s="93">
        <f t="shared" si="1"/>
        <v>0</v>
      </c>
      <c r="E74" s="21"/>
      <c r="F74" s="173"/>
      <c r="H74" s="94">
        <f>'Regulatory Balance Sheet 1'!F71</f>
        <v>0</v>
      </c>
    </row>
    <row r="75" spans="1:8" s="20" customFormat="1" ht="12.75" x14ac:dyDescent="0.2">
      <c r="A75" s="21"/>
      <c r="B75" s="72" t="s">
        <v>445</v>
      </c>
      <c r="C75" s="22" t="s">
        <v>250</v>
      </c>
      <c r="D75" s="93">
        <f t="shared" si="1"/>
        <v>0</v>
      </c>
      <c r="E75" s="21"/>
      <c r="F75" s="173"/>
      <c r="H75" s="94">
        <f>'Regulatory Balance Sheet 1'!D72</f>
        <v>0</v>
      </c>
    </row>
    <row r="76" spans="1:8" s="20" customFormat="1" ht="12.75" x14ac:dyDescent="0.2">
      <c r="A76" s="21"/>
      <c r="B76" s="72" t="s">
        <v>445</v>
      </c>
      <c r="C76" s="22" t="s">
        <v>251</v>
      </c>
      <c r="D76" s="93">
        <f t="shared" si="1"/>
        <v>0</v>
      </c>
      <c r="E76" s="21"/>
      <c r="F76" s="173"/>
      <c r="H76" s="94">
        <f>'Regulatory Balance Sheet 1'!F72</f>
        <v>0</v>
      </c>
    </row>
    <row r="77" spans="1:8" s="20" customFormat="1" ht="12.75" x14ac:dyDescent="0.2">
      <c r="A77" s="21"/>
      <c r="B77" s="72" t="s">
        <v>445</v>
      </c>
      <c r="C77" s="22" t="s">
        <v>252</v>
      </c>
      <c r="D77" s="93">
        <f t="shared" si="1"/>
        <v>0</v>
      </c>
      <c r="E77" s="21"/>
      <c r="F77" s="173"/>
      <c r="H77" s="94">
        <f>'Regulatory Balance Sheet 1'!D73</f>
        <v>0</v>
      </c>
    </row>
    <row r="78" spans="1:8" s="20" customFormat="1" ht="12.75" x14ac:dyDescent="0.2">
      <c r="A78" s="21"/>
      <c r="B78" s="72" t="s">
        <v>445</v>
      </c>
      <c r="C78" s="22" t="s">
        <v>253</v>
      </c>
      <c r="D78" s="93">
        <f t="shared" si="1"/>
        <v>0</v>
      </c>
      <c r="E78" s="21"/>
      <c r="F78" s="173"/>
      <c r="H78" s="94">
        <f>'Regulatory Balance Sheet 1'!F73</f>
        <v>0</v>
      </c>
    </row>
    <row r="79" spans="1:8" s="20" customFormat="1" ht="12.75" x14ac:dyDescent="0.2">
      <c r="A79" s="21"/>
      <c r="B79" s="72" t="s">
        <v>445</v>
      </c>
      <c r="C79" s="22" t="s">
        <v>254</v>
      </c>
      <c r="D79" s="93">
        <f t="shared" si="1"/>
        <v>0</v>
      </c>
      <c r="E79" s="21"/>
      <c r="F79" s="173"/>
      <c r="H79" s="94">
        <f>'Regulatory Balance Sheet 1'!D74</f>
        <v>0</v>
      </c>
    </row>
    <row r="80" spans="1:8" s="20" customFormat="1" ht="12.75" x14ac:dyDescent="0.2">
      <c r="A80" s="21"/>
      <c r="B80" s="72" t="s">
        <v>445</v>
      </c>
      <c r="C80" s="22" t="s">
        <v>255</v>
      </c>
      <c r="D80" s="93">
        <f t="shared" si="1"/>
        <v>0</v>
      </c>
      <c r="E80" s="21"/>
      <c r="F80" s="173"/>
      <c r="H80" s="94">
        <f>'Regulatory Balance Sheet 1'!F74</f>
        <v>0</v>
      </c>
    </row>
    <row r="81" spans="1:8" s="20" customFormat="1" ht="12.75" x14ac:dyDescent="0.2">
      <c r="A81" s="21"/>
      <c r="B81" s="72" t="s">
        <v>445</v>
      </c>
      <c r="C81" s="22" t="s">
        <v>256</v>
      </c>
      <c r="D81" s="93">
        <f t="shared" si="1"/>
        <v>0</v>
      </c>
      <c r="E81" s="21"/>
      <c r="F81" s="173"/>
      <c r="H81" s="94">
        <f>'Regulatory Balance Sheet 1'!D75</f>
        <v>0</v>
      </c>
    </row>
    <row r="82" spans="1:8" s="20" customFormat="1" ht="12.75" x14ac:dyDescent="0.2">
      <c r="A82" s="21"/>
      <c r="B82" s="72" t="s">
        <v>445</v>
      </c>
      <c r="C82" s="22" t="s">
        <v>257</v>
      </c>
      <c r="D82" s="93">
        <f t="shared" si="1"/>
        <v>0</v>
      </c>
      <c r="E82" s="21"/>
      <c r="F82" s="173"/>
      <c r="H82" s="94">
        <f>'Regulatory Balance Sheet 1'!F75</f>
        <v>0</v>
      </c>
    </row>
    <row r="83" spans="1:8" s="20" customFormat="1" ht="12.75" x14ac:dyDescent="0.2">
      <c r="A83" s="21"/>
      <c r="B83" s="72" t="s">
        <v>445</v>
      </c>
      <c r="C83" s="22" t="s">
        <v>258</v>
      </c>
      <c r="D83" s="93">
        <f t="shared" si="1"/>
        <v>0</v>
      </c>
      <c r="E83" s="21"/>
      <c r="F83" s="173"/>
      <c r="H83" s="94">
        <f>'Regulatory Balance Sheet 1'!D89</f>
        <v>0</v>
      </c>
    </row>
    <row r="84" spans="1:8" s="20" customFormat="1" ht="12.75" x14ac:dyDescent="0.2">
      <c r="A84" s="21"/>
      <c r="B84" s="72" t="s">
        <v>445</v>
      </c>
      <c r="C84" s="22" t="s">
        <v>304</v>
      </c>
      <c r="D84" s="93">
        <f t="shared" si="1"/>
        <v>0</v>
      </c>
      <c r="E84" s="21"/>
      <c r="F84" s="173"/>
      <c r="H84" s="94">
        <f>'Regulatory Balance Sheet 1'!F90</f>
        <v>0</v>
      </c>
    </row>
    <row r="85" spans="1:8" s="20" customFormat="1" ht="12.75" x14ac:dyDescent="0.2">
      <c r="A85" s="21"/>
      <c r="B85" s="72" t="s">
        <v>445</v>
      </c>
      <c r="C85" s="22" t="s">
        <v>305</v>
      </c>
      <c r="D85" s="93">
        <f t="shared" si="1"/>
        <v>0</v>
      </c>
      <c r="E85" s="21"/>
      <c r="F85" s="173"/>
      <c r="H85" s="94">
        <f>'Regulatory Balance Sheet 1'!F91</f>
        <v>0</v>
      </c>
    </row>
    <row r="86" spans="1:8" s="20" customFormat="1" ht="12.75" x14ac:dyDescent="0.2">
      <c r="A86" s="21"/>
      <c r="B86" s="72" t="s">
        <v>445</v>
      </c>
      <c r="C86" s="22" t="s">
        <v>259</v>
      </c>
      <c r="D86" s="93">
        <f t="shared" si="1"/>
        <v>0</v>
      </c>
      <c r="E86" s="21"/>
      <c r="F86" s="173"/>
      <c r="H86" s="94">
        <f>'Regulatory Balance Sheet 1'!F92</f>
        <v>0</v>
      </c>
    </row>
    <row r="87" spans="1:8" s="20" customFormat="1" ht="12.75" x14ac:dyDescent="0.2">
      <c r="A87" s="21"/>
      <c r="B87" s="72" t="s">
        <v>445</v>
      </c>
      <c r="C87" s="22" t="s">
        <v>260</v>
      </c>
      <c r="D87" s="93">
        <f t="shared" si="1"/>
        <v>0</v>
      </c>
      <c r="E87" s="21"/>
      <c r="F87" s="173"/>
      <c r="H87" s="94">
        <f>'Regulatory Balance Sheet 1'!D98</f>
        <v>0</v>
      </c>
    </row>
    <row r="88" spans="1:8" s="20" customFormat="1" ht="12.75" x14ac:dyDescent="0.2">
      <c r="A88" s="21"/>
      <c r="B88" s="72" t="s">
        <v>445</v>
      </c>
      <c r="C88" s="22" t="s">
        <v>306</v>
      </c>
      <c r="D88" s="93">
        <f t="shared" si="1"/>
        <v>0</v>
      </c>
      <c r="E88" s="21"/>
      <c r="F88" s="173"/>
      <c r="H88" s="94">
        <f>'Regulatory Balance Sheet 1'!F99</f>
        <v>0</v>
      </c>
    </row>
    <row r="89" spans="1:8" s="20" customFormat="1" ht="12.75" x14ac:dyDescent="0.2">
      <c r="A89" s="21"/>
      <c r="B89" s="72" t="s">
        <v>445</v>
      </c>
      <c r="C89" s="22" t="s">
        <v>307</v>
      </c>
      <c r="D89" s="93">
        <f t="shared" si="1"/>
        <v>0</v>
      </c>
      <c r="E89" s="21"/>
      <c r="F89" s="173"/>
      <c r="H89" s="94">
        <f>'Regulatory Balance Sheet 1'!F100</f>
        <v>0</v>
      </c>
    </row>
    <row r="90" spans="1:8" s="20" customFormat="1" ht="12.75" x14ac:dyDescent="0.2">
      <c r="A90" s="21"/>
      <c r="B90" s="72" t="s">
        <v>445</v>
      </c>
      <c r="C90" s="22" t="s">
        <v>261</v>
      </c>
      <c r="D90" s="93">
        <f t="shared" si="1"/>
        <v>0</v>
      </c>
      <c r="E90" s="21"/>
      <c r="F90" s="173"/>
      <c r="H90" s="94">
        <f>'Regulatory Balance Sheet 1'!F101</f>
        <v>0</v>
      </c>
    </row>
    <row r="91" spans="1:8" s="20" customFormat="1" ht="12.75" x14ac:dyDescent="0.2">
      <c r="A91" s="21"/>
      <c r="B91" s="72" t="s">
        <v>445</v>
      </c>
      <c r="C91" s="22" t="s">
        <v>262</v>
      </c>
      <c r="D91" s="93">
        <f t="shared" si="1"/>
        <v>0</v>
      </c>
      <c r="E91" s="21"/>
      <c r="F91" s="173"/>
      <c r="H91" s="94">
        <f>'Regulatory Balance Sheet 1'!D107</f>
        <v>0</v>
      </c>
    </row>
    <row r="92" spans="1:8" s="20" customFormat="1" ht="12.75" x14ac:dyDescent="0.2">
      <c r="A92" s="21"/>
      <c r="B92" s="72" t="s">
        <v>445</v>
      </c>
      <c r="C92" s="22" t="s">
        <v>263</v>
      </c>
      <c r="D92" s="93">
        <f t="shared" si="1"/>
        <v>0</v>
      </c>
      <c r="E92" s="21"/>
      <c r="F92" s="173"/>
      <c r="H92" s="94">
        <f>'Regulatory Balance Sheet 1'!F107</f>
        <v>0</v>
      </c>
    </row>
    <row r="93" spans="1:8" s="20" customFormat="1" ht="12.75" x14ac:dyDescent="0.2">
      <c r="A93" s="21"/>
      <c r="B93" s="72" t="s">
        <v>445</v>
      </c>
      <c r="C93" s="22" t="s">
        <v>482</v>
      </c>
      <c r="D93" s="93">
        <f t="shared" si="1"/>
        <v>0</v>
      </c>
      <c r="E93" s="21"/>
      <c r="F93" s="173"/>
      <c r="H93" s="94">
        <f>'Regulatory Balance Sheet 1'!D108</f>
        <v>0</v>
      </c>
    </row>
    <row r="94" spans="1:8" s="20" customFormat="1" ht="12.75" x14ac:dyDescent="0.2">
      <c r="A94" s="21"/>
      <c r="B94" s="72" t="s">
        <v>445</v>
      </c>
      <c r="C94" s="22" t="s">
        <v>483</v>
      </c>
      <c r="D94" s="93">
        <f t="shared" si="1"/>
        <v>0</v>
      </c>
      <c r="E94" s="21"/>
      <c r="F94" s="173"/>
      <c r="H94" s="94">
        <f>'Regulatory Balance Sheet 1'!F108</f>
        <v>0</v>
      </c>
    </row>
    <row r="95" spans="1:8" s="20" customFormat="1" ht="12.75" x14ac:dyDescent="0.2">
      <c r="A95" s="21"/>
      <c r="B95" s="72" t="s">
        <v>445</v>
      </c>
      <c r="C95" s="22" t="s">
        <v>264</v>
      </c>
      <c r="D95" s="93">
        <f t="shared" si="1"/>
        <v>0</v>
      </c>
      <c r="E95" s="21"/>
      <c r="F95" s="173"/>
      <c r="H95" s="94">
        <f>'Regulatory Balance Sheet 1'!D109</f>
        <v>0</v>
      </c>
    </row>
    <row r="96" spans="1:8" s="20" customFormat="1" ht="12.75" x14ac:dyDescent="0.2">
      <c r="A96" s="21"/>
      <c r="B96" s="72" t="s">
        <v>445</v>
      </c>
      <c r="C96" s="22" t="s">
        <v>265</v>
      </c>
      <c r="D96" s="93">
        <f t="shared" si="1"/>
        <v>0</v>
      </c>
      <c r="E96" s="21"/>
      <c r="F96" s="173"/>
      <c r="H96" s="94">
        <f>'Regulatory Balance Sheet 1'!F109</f>
        <v>0</v>
      </c>
    </row>
    <row r="97" spans="1:8" s="20" customFormat="1" ht="12.75" x14ac:dyDescent="0.2">
      <c r="A97" s="21"/>
      <c r="B97" s="72" t="s">
        <v>445</v>
      </c>
      <c r="C97" s="22" t="s">
        <v>266</v>
      </c>
      <c r="D97" s="93">
        <f t="shared" si="1"/>
        <v>0</v>
      </c>
      <c r="E97" s="21"/>
      <c r="F97" s="173"/>
      <c r="H97" s="94">
        <f>'Regulatory Balance Sheet 1'!D110</f>
        <v>0</v>
      </c>
    </row>
    <row r="98" spans="1:8" s="20" customFormat="1" ht="12.75" x14ac:dyDescent="0.2">
      <c r="A98" s="21"/>
      <c r="B98" s="72" t="s">
        <v>445</v>
      </c>
      <c r="C98" s="22" t="s">
        <v>267</v>
      </c>
      <c r="D98" s="93">
        <f t="shared" si="1"/>
        <v>0</v>
      </c>
      <c r="E98" s="21"/>
      <c r="F98" s="173"/>
      <c r="H98" s="94">
        <f>'Regulatory Balance Sheet 1'!F110</f>
        <v>0</v>
      </c>
    </row>
    <row r="99" spans="1:8" s="20" customFormat="1" ht="12.75" x14ac:dyDescent="0.2">
      <c r="A99" s="21"/>
      <c r="B99" s="72" t="s">
        <v>445</v>
      </c>
      <c r="C99" s="22" t="s">
        <v>268</v>
      </c>
      <c r="D99" s="93">
        <f t="shared" si="1"/>
        <v>0</v>
      </c>
      <c r="E99" s="21"/>
      <c r="F99" s="173"/>
      <c r="H99" s="94">
        <f>'Regulatory Balance Sheet 1'!D111</f>
        <v>0</v>
      </c>
    </row>
    <row r="100" spans="1:8" s="20" customFormat="1" ht="12.75" x14ac:dyDescent="0.2">
      <c r="A100" s="21"/>
      <c r="B100" s="72" t="s">
        <v>445</v>
      </c>
      <c r="C100" s="22" t="s">
        <v>269</v>
      </c>
      <c r="D100" s="93">
        <f t="shared" si="1"/>
        <v>0</v>
      </c>
      <c r="E100" s="21"/>
      <c r="F100" s="173"/>
      <c r="H100" s="94">
        <f>'Regulatory Balance Sheet 1'!F111</f>
        <v>0</v>
      </c>
    </row>
    <row r="101" spans="1:8" s="20" customFormat="1" ht="12.75" x14ac:dyDescent="0.2">
      <c r="A101" s="21"/>
      <c r="B101" s="72" t="s">
        <v>445</v>
      </c>
      <c r="C101" s="22" t="s">
        <v>270</v>
      </c>
      <c r="D101" s="93">
        <f t="shared" si="1"/>
        <v>0</v>
      </c>
      <c r="E101" s="21"/>
      <c r="F101" s="173"/>
      <c r="H101" s="94">
        <f>'Regulatory Balance Sheet 1'!D112</f>
        <v>0</v>
      </c>
    </row>
    <row r="102" spans="1:8" s="20" customFormat="1" ht="12.75" x14ac:dyDescent="0.2">
      <c r="A102" s="21"/>
      <c r="B102" s="72" t="s">
        <v>445</v>
      </c>
      <c r="C102" s="22" t="s">
        <v>271</v>
      </c>
      <c r="D102" s="93">
        <f t="shared" si="1"/>
        <v>0</v>
      </c>
      <c r="E102" s="21"/>
      <c r="F102" s="173"/>
      <c r="H102" s="94">
        <f>'Regulatory Balance Sheet 1'!F112</f>
        <v>0</v>
      </c>
    </row>
    <row r="103" spans="1:8" s="20" customFormat="1" ht="12.75" x14ac:dyDescent="0.2">
      <c r="A103" s="21"/>
      <c r="B103" s="72" t="s">
        <v>445</v>
      </c>
      <c r="C103" s="22" t="s">
        <v>272</v>
      </c>
      <c r="D103" s="93">
        <f t="shared" si="1"/>
        <v>0</v>
      </c>
      <c r="E103" s="21"/>
      <c r="F103" s="173"/>
      <c r="H103" s="94">
        <f>'Regulatory Balance Sheet 1'!D113</f>
        <v>0</v>
      </c>
    </row>
    <row r="104" spans="1:8" s="20" customFormat="1" ht="12.75" x14ac:dyDescent="0.2">
      <c r="A104" s="21"/>
      <c r="B104" s="72" t="s">
        <v>445</v>
      </c>
      <c r="C104" s="22" t="s">
        <v>273</v>
      </c>
      <c r="D104" s="93">
        <f t="shared" si="1"/>
        <v>0</v>
      </c>
      <c r="E104" s="21"/>
      <c r="F104" s="173"/>
      <c r="H104" s="94">
        <f>'Regulatory Balance Sheet 1'!F113</f>
        <v>0</v>
      </c>
    </row>
    <row r="105" spans="1:8" s="20" customFormat="1" ht="12.75" x14ac:dyDescent="0.2">
      <c r="A105" s="21"/>
      <c r="B105" s="72" t="s">
        <v>445</v>
      </c>
      <c r="C105" s="22" t="s">
        <v>274</v>
      </c>
      <c r="D105" s="93">
        <f t="shared" si="1"/>
        <v>0</v>
      </c>
      <c r="E105" s="21"/>
      <c r="F105" s="173"/>
      <c r="H105" s="94">
        <f>'Regulatory Balance Sheet 1'!D114</f>
        <v>0</v>
      </c>
    </row>
    <row r="106" spans="1:8" s="20" customFormat="1" ht="12.75" x14ac:dyDescent="0.2">
      <c r="A106" s="21"/>
      <c r="B106" s="72" t="s">
        <v>445</v>
      </c>
      <c r="C106" s="22" t="s">
        <v>275</v>
      </c>
      <c r="D106" s="93">
        <f t="shared" si="1"/>
        <v>0</v>
      </c>
      <c r="E106" s="21"/>
      <c r="F106" s="173"/>
      <c r="H106" s="94">
        <f>'Regulatory Balance Sheet 1'!F114</f>
        <v>0</v>
      </c>
    </row>
    <row r="107" spans="1:8" s="20" customFormat="1" ht="12.75" x14ac:dyDescent="0.2">
      <c r="A107" s="21"/>
      <c r="B107" s="72" t="s">
        <v>445</v>
      </c>
      <c r="C107" s="22" t="s">
        <v>276</v>
      </c>
      <c r="D107" s="93">
        <f t="shared" si="1"/>
        <v>0</v>
      </c>
      <c r="E107" s="21"/>
      <c r="F107" s="173"/>
      <c r="H107" s="94">
        <f>'Regulatory Balance Sheet 1'!D115</f>
        <v>0</v>
      </c>
    </row>
    <row r="108" spans="1:8" s="20" customFormat="1" ht="12.75" x14ac:dyDescent="0.2">
      <c r="A108" s="21"/>
      <c r="B108" s="72" t="s">
        <v>445</v>
      </c>
      <c r="C108" s="22" t="s">
        <v>277</v>
      </c>
      <c r="D108" s="93">
        <f t="shared" si="1"/>
        <v>0</v>
      </c>
      <c r="E108" s="21"/>
      <c r="F108" s="173"/>
      <c r="H108" s="94">
        <f>'Regulatory Balance Sheet 1'!F115</f>
        <v>0</v>
      </c>
    </row>
    <row r="109" spans="1:8" s="20" customFormat="1" ht="12.75" x14ac:dyDescent="0.2">
      <c r="A109" s="21"/>
      <c r="B109" s="72" t="s">
        <v>445</v>
      </c>
      <c r="C109" s="22" t="s">
        <v>278</v>
      </c>
      <c r="D109" s="93">
        <f t="shared" si="1"/>
        <v>0</v>
      </c>
      <c r="E109" s="21"/>
      <c r="F109" s="173"/>
      <c r="H109" s="94">
        <f>'Regulatory Balance Sheet 1'!D116</f>
        <v>0</v>
      </c>
    </row>
    <row r="110" spans="1:8" s="20" customFormat="1" ht="12.75" x14ac:dyDescent="0.2">
      <c r="A110" s="21"/>
      <c r="B110" s="72" t="s">
        <v>445</v>
      </c>
      <c r="C110" s="22" t="s">
        <v>279</v>
      </c>
      <c r="D110" s="93">
        <f t="shared" si="1"/>
        <v>0</v>
      </c>
      <c r="E110" s="21"/>
      <c r="F110" s="173"/>
      <c r="H110" s="94">
        <f>'Regulatory Balance Sheet 1'!F116</f>
        <v>0</v>
      </c>
    </row>
    <row r="111" spans="1:8" s="20" customFormat="1" ht="12.75" x14ac:dyDescent="0.2">
      <c r="A111" s="21"/>
      <c r="B111" s="72" t="s">
        <v>445</v>
      </c>
      <c r="C111" s="22" t="s">
        <v>280</v>
      </c>
      <c r="D111" s="93">
        <f t="shared" si="1"/>
        <v>0</v>
      </c>
      <c r="E111" s="21"/>
      <c r="F111" s="173"/>
      <c r="H111" s="94">
        <f>'Regulatory Balance Sheet 1'!D117</f>
        <v>0</v>
      </c>
    </row>
    <row r="112" spans="1:8" s="20" customFormat="1" ht="12.75" x14ac:dyDescent="0.2">
      <c r="A112" s="21"/>
      <c r="B112" s="72" t="s">
        <v>445</v>
      </c>
      <c r="C112" s="22" t="s">
        <v>281</v>
      </c>
      <c r="D112" s="93">
        <f t="shared" si="1"/>
        <v>0</v>
      </c>
      <c r="E112" s="21"/>
      <c r="F112" s="173"/>
      <c r="H112" s="94">
        <f>'Regulatory Balance Sheet 1'!F117</f>
        <v>0</v>
      </c>
    </row>
    <row r="113" spans="1:8" s="21" customFormat="1" ht="6" customHeight="1" x14ac:dyDescent="0.2">
      <c r="B113" s="74"/>
      <c r="C113" s="73"/>
      <c r="D113" s="78"/>
      <c r="F113" s="169"/>
      <c r="G113" s="30"/>
      <c r="H113" s="169"/>
    </row>
    <row r="114" spans="1:8" s="20" customFormat="1" ht="12.75" x14ac:dyDescent="0.2">
      <c r="A114" s="21"/>
      <c r="B114" s="72" t="s">
        <v>446</v>
      </c>
      <c r="C114" s="22" t="s">
        <v>79</v>
      </c>
      <c r="D114" s="93">
        <f t="shared" ref="D114:D177" si="2">IF(ISBLANK(F114),H114,F114)</f>
        <v>0</v>
      </c>
      <c r="E114" s="21"/>
      <c r="F114" s="173"/>
      <c r="H114" s="94">
        <f>'Market Risk 1'!D18</f>
        <v>0</v>
      </c>
    </row>
    <row r="115" spans="1:8" s="20" customFormat="1" ht="12.75" x14ac:dyDescent="0.2">
      <c r="A115" s="21"/>
      <c r="B115" s="72" t="s">
        <v>446</v>
      </c>
      <c r="C115" s="22" t="s">
        <v>308</v>
      </c>
      <c r="D115" s="93">
        <f t="shared" si="2"/>
        <v>0</v>
      </c>
      <c r="E115" s="21"/>
      <c r="F115" s="173"/>
      <c r="H115" s="94">
        <f>'Market Risk 1'!F18</f>
        <v>0</v>
      </c>
    </row>
    <row r="116" spans="1:8" s="20" customFormat="1" ht="12.75" x14ac:dyDescent="0.2">
      <c r="A116" s="21"/>
      <c r="B116" s="72" t="s">
        <v>446</v>
      </c>
      <c r="C116" s="22" t="s">
        <v>309</v>
      </c>
      <c r="D116" s="93">
        <f t="shared" si="2"/>
        <v>0</v>
      </c>
      <c r="E116" s="21"/>
      <c r="F116" s="173"/>
      <c r="H116" s="94">
        <f>'Market Risk 1'!H18</f>
        <v>0</v>
      </c>
    </row>
    <row r="117" spans="1:8" s="20" customFormat="1" ht="12.75" x14ac:dyDescent="0.2">
      <c r="A117" s="21"/>
      <c r="B117" s="72" t="s">
        <v>446</v>
      </c>
      <c r="C117" s="22" t="s">
        <v>80</v>
      </c>
      <c r="D117" s="93">
        <f t="shared" si="2"/>
        <v>0</v>
      </c>
      <c r="E117" s="21"/>
      <c r="F117" s="173"/>
      <c r="H117" s="94">
        <f>'Market Risk 1'!D19</f>
        <v>0</v>
      </c>
    </row>
    <row r="118" spans="1:8" s="20" customFormat="1" ht="12.75" x14ac:dyDescent="0.2">
      <c r="A118" s="21"/>
      <c r="B118" s="72" t="s">
        <v>446</v>
      </c>
      <c r="C118" s="22" t="s">
        <v>310</v>
      </c>
      <c r="D118" s="93">
        <f t="shared" si="2"/>
        <v>0</v>
      </c>
      <c r="E118" s="21"/>
      <c r="F118" s="173"/>
      <c r="H118" s="94">
        <f>'Market Risk 1'!F19</f>
        <v>0</v>
      </c>
    </row>
    <row r="119" spans="1:8" s="20" customFormat="1" ht="12.75" x14ac:dyDescent="0.2">
      <c r="A119" s="21"/>
      <c r="B119" s="72" t="s">
        <v>446</v>
      </c>
      <c r="C119" s="22" t="s">
        <v>311</v>
      </c>
      <c r="D119" s="93">
        <f t="shared" si="2"/>
        <v>0</v>
      </c>
      <c r="E119" s="21"/>
      <c r="F119" s="173"/>
      <c r="H119" s="94">
        <f>'Market Risk 1'!H19</f>
        <v>0</v>
      </c>
    </row>
    <row r="120" spans="1:8" s="20" customFormat="1" ht="12.75" x14ac:dyDescent="0.2">
      <c r="A120" s="21"/>
      <c r="B120" s="72" t="s">
        <v>446</v>
      </c>
      <c r="C120" s="22" t="s">
        <v>293</v>
      </c>
      <c r="D120" s="93">
        <f t="shared" si="2"/>
        <v>0</v>
      </c>
      <c r="E120" s="21"/>
      <c r="F120" s="173"/>
      <c r="H120" s="94">
        <f>'Market Risk 1'!D25</f>
        <v>0</v>
      </c>
    </row>
    <row r="121" spans="1:8" s="20" customFormat="1" ht="12.75" x14ac:dyDescent="0.2">
      <c r="A121" s="21"/>
      <c r="B121" s="72" t="s">
        <v>446</v>
      </c>
      <c r="C121" s="22" t="s">
        <v>312</v>
      </c>
      <c r="D121" s="93">
        <f t="shared" si="2"/>
        <v>0</v>
      </c>
      <c r="E121" s="21"/>
      <c r="F121" s="173"/>
      <c r="H121" s="94">
        <f>'Market Risk 1'!F25</f>
        <v>0</v>
      </c>
    </row>
    <row r="122" spans="1:8" s="20" customFormat="1" ht="12.75" x14ac:dyDescent="0.2">
      <c r="A122" s="21"/>
      <c r="B122" s="72" t="s">
        <v>446</v>
      </c>
      <c r="C122" s="22" t="s">
        <v>313</v>
      </c>
      <c r="D122" s="93">
        <f t="shared" si="2"/>
        <v>0</v>
      </c>
      <c r="E122" s="21"/>
      <c r="F122" s="173"/>
      <c r="H122" s="94">
        <f>'Market Risk 1'!H25</f>
        <v>0</v>
      </c>
    </row>
    <row r="123" spans="1:8" s="20" customFormat="1" ht="12.75" x14ac:dyDescent="0.2">
      <c r="A123" s="21"/>
      <c r="B123" s="72" t="s">
        <v>446</v>
      </c>
      <c r="C123" s="22" t="s">
        <v>294</v>
      </c>
      <c r="D123" s="93">
        <f t="shared" si="2"/>
        <v>0</v>
      </c>
      <c r="E123" s="21"/>
      <c r="F123" s="173"/>
      <c r="H123" s="94">
        <f>'Market Risk 1'!D26</f>
        <v>0</v>
      </c>
    </row>
    <row r="124" spans="1:8" s="20" customFormat="1" ht="12.75" x14ac:dyDescent="0.2">
      <c r="A124" s="21"/>
      <c r="B124" s="72" t="s">
        <v>446</v>
      </c>
      <c r="C124" s="22" t="s">
        <v>314</v>
      </c>
      <c r="D124" s="93">
        <f t="shared" si="2"/>
        <v>0</v>
      </c>
      <c r="E124" s="21"/>
      <c r="F124" s="173"/>
      <c r="H124" s="94">
        <f>'Market Risk 1'!F26</f>
        <v>0</v>
      </c>
    </row>
    <row r="125" spans="1:8" s="20" customFormat="1" ht="12.75" x14ac:dyDescent="0.2">
      <c r="A125" s="21"/>
      <c r="B125" s="72" t="s">
        <v>446</v>
      </c>
      <c r="C125" s="22" t="s">
        <v>315</v>
      </c>
      <c r="D125" s="93">
        <f t="shared" si="2"/>
        <v>0</v>
      </c>
      <c r="E125" s="21"/>
      <c r="F125" s="173"/>
      <c r="H125" s="94">
        <f>'Market Risk 1'!H26</f>
        <v>0</v>
      </c>
    </row>
    <row r="126" spans="1:8" s="20" customFormat="1" ht="12.75" x14ac:dyDescent="0.2">
      <c r="A126" s="21"/>
      <c r="B126" s="72" t="s">
        <v>446</v>
      </c>
      <c r="C126" s="22" t="s">
        <v>295</v>
      </c>
      <c r="D126" s="93">
        <f t="shared" si="2"/>
        <v>0</v>
      </c>
      <c r="E126" s="21"/>
      <c r="F126" s="173"/>
      <c r="H126" s="94">
        <f>'Market Risk 1'!D27</f>
        <v>0</v>
      </c>
    </row>
    <row r="127" spans="1:8" s="20" customFormat="1" ht="12.75" x14ac:dyDescent="0.2">
      <c r="A127" s="21"/>
      <c r="B127" s="72" t="s">
        <v>446</v>
      </c>
      <c r="C127" s="22" t="s">
        <v>316</v>
      </c>
      <c r="D127" s="93">
        <f t="shared" si="2"/>
        <v>0</v>
      </c>
      <c r="E127" s="21"/>
      <c r="F127" s="173"/>
      <c r="H127" s="94">
        <f>'Market Risk 1'!F27</f>
        <v>0</v>
      </c>
    </row>
    <row r="128" spans="1:8" s="20" customFormat="1" ht="12.75" x14ac:dyDescent="0.2">
      <c r="A128" s="21"/>
      <c r="B128" s="72" t="s">
        <v>446</v>
      </c>
      <c r="C128" s="22" t="s">
        <v>317</v>
      </c>
      <c r="D128" s="93">
        <f t="shared" si="2"/>
        <v>0</v>
      </c>
      <c r="E128" s="21"/>
      <c r="F128" s="173"/>
      <c r="H128" s="94">
        <f>'Market Risk 1'!H27</f>
        <v>0</v>
      </c>
    </row>
    <row r="129" spans="1:8" s="20" customFormat="1" ht="12.75" x14ac:dyDescent="0.2">
      <c r="A129" s="21"/>
      <c r="B129" s="72" t="s">
        <v>446</v>
      </c>
      <c r="C129" s="22" t="s">
        <v>296</v>
      </c>
      <c r="D129" s="93">
        <f t="shared" si="2"/>
        <v>0</v>
      </c>
      <c r="E129" s="21"/>
      <c r="F129" s="173"/>
      <c r="H129" s="94">
        <f>'Market Risk 1'!D29</f>
        <v>0</v>
      </c>
    </row>
    <row r="130" spans="1:8" s="20" customFormat="1" ht="12.75" x14ac:dyDescent="0.2">
      <c r="A130" s="21"/>
      <c r="B130" s="72" t="s">
        <v>446</v>
      </c>
      <c r="C130" s="22" t="s">
        <v>318</v>
      </c>
      <c r="D130" s="93">
        <f t="shared" si="2"/>
        <v>0</v>
      </c>
      <c r="E130" s="21"/>
      <c r="F130" s="173"/>
      <c r="H130" s="94">
        <f>'Market Risk 1'!F29</f>
        <v>0</v>
      </c>
    </row>
    <row r="131" spans="1:8" s="20" customFormat="1" ht="12.75" x14ac:dyDescent="0.2">
      <c r="A131" s="21"/>
      <c r="B131" s="72" t="s">
        <v>446</v>
      </c>
      <c r="C131" s="22" t="s">
        <v>319</v>
      </c>
      <c r="D131" s="93">
        <f t="shared" si="2"/>
        <v>0</v>
      </c>
      <c r="E131" s="21"/>
      <c r="F131" s="173"/>
      <c r="H131" s="94">
        <f>'Market Risk 1'!H29</f>
        <v>0</v>
      </c>
    </row>
    <row r="132" spans="1:8" s="20" customFormat="1" ht="12.75" x14ac:dyDescent="0.2">
      <c r="A132" s="21"/>
      <c r="B132" s="72" t="s">
        <v>446</v>
      </c>
      <c r="C132" s="22" t="s">
        <v>297</v>
      </c>
      <c r="D132" s="93">
        <f t="shared" si="2"/>
        <v>0</v>
      </c>
      <c r="E132" s="21"/>
      <c r="F132" s="173"/>
      <c r="H132" s="94">
        <f>'Market Risk 1'!D30</f>
        <v>0</v>
      </c>
    </row>
    <row r="133" spans="1:8" s="20" customFormat="1" ht="12.75" x14ac:dyDescent="0.2">
      <c r="A133" s="21"/>
      <c r="B133" s="72" t="s">
        <v>446</v>
      </c>
      <c r="C133" s="22" t="s">
        <v>320</v>
      </c>
      <c r="D133" s="93">
        <f t="shared" si="2"/>
        <v>0</v>
      </c>
      <c r="E133" s="21"/>
      <c r="F133" s="173"/>
      <c r="H133" s="94">
        <f>'Market Risk 1'!F30</f>
        <v>0</v>
      </c>
    </row>
    <row r="134" spans="1:8" s="20" customFormat="1" ht="12.75" x14ac:dyDescent="0.2">
      <c r="A134" s="21"/>
      <c r="B134" s="72" t="s">
        <v>446</v>
      </c>
      <c r="C134" s="22" t="s">
        <v>321</v>
      </c>
      <c r="D134" s="93">
        <f t="shared" si="2"/>
        <v>0</v>
      </c>
      <c r="E134" s="21"/>
      <c r="F134" s="173"/>
      <c r="H134" s="94">
        <f>'Market Risk 1'!H30</f>
        <v>0</v>
      </c>
    </row>
    <row r="135" spans="1:8" s="20" customFormat="1" ht="12.75" x14ac:dyDescent="0.2">
      <c r="A135" s="21"/>
      <c r="B135" s="72" t="s">
        <v>446</v>
      </c>
      <c r="C135" s="22" t="s">
        <v>298</v>
      </c>
      <c r="D135" s="93">
        <f t="shared" si="2"/>
        <v>0</v>
      </c>
      <c r="E135" s="21"/>
      <c r="F135" s="173"/>
      <c r="H135" s="94">
        <f>'Market Risk 1'!D31</f>
        <v>0</v>
      </c>
    </row>
    <row r="136" spans="1:8" s="20" customFormat="1" ht="12.75" x14ac:dyDescent="0.2">
      <c r="A136" s="21"/>
      <c r="B136" s="72" t="s">
        <v>446</v>
      </c>
      <c r="C136" s="22" t="s">
        <v>322</v>
      </c>
      <c r="D136" s="93">
        <f t="shared" si="2"/>
        <v>0</v>
      </c>
      <c r="E136" s="21"/>
      <c r="F136" s="173"/>
      <c r="H136" s="94">
        <f>'Market Risk 1'!F31</f>
        <v>0</v>
      </c>
    </row>
    <row r="137" spans="1:8" s="20" customFormat="1" ht="12.75" x14ac:dyDescent="0.2">
      <c r="A137" s="21"/>
      <c r="B137" s="72" t="s">
        <v>446</v>
      </c>
      <c r="C137" s="22" t="s">
        <v>323</v>
      </c>
      <c r="D137" s="93">
        <f t="shared" si="2"/>
        <v>0</v>
      </c>
      <c r="E137" s="21"/>
      <c r="F137" s="173"/>
      <c r="H137" s="94">
        <f>'Market Risk 1'!H31</f>
        <v>0</v>
      </c>
    </row>
    <row r="138" spans="1:8" s="20" customFormat="1" ht="12.75" x14ac:dyDescent="0.2">
      <c r="A138" s="21"/>
      <c r="B138" s="72" t="s">
        <v>446</v>
      </c>
      <c r="C138" s="22" t="s">
        <v>81</v>
      </c>
      <c r="D138" s="93">
        <f t="shared" si="2"/>
        <v>0</v>
      </c>
      <c r="E138" s="21"/>
      <c r="F138" s="173"/>
      <c r="H138" s="94">
        <f>'Market Risk 1'!D37</f>
        <v>0</v>
      </c>
    </row>
    <row r="139" spans="1:8" s="20" customFormat="1" ht="12.75" x14ac:dyDescent="0.2">
      <c r="A139" s="21"/>
      <c r="B139" s="72" t="s">
        <v>446</v>
      </c>
      <c r="C139" s="22" t="s">
        <v>324</v>
      </c>
      <c r="D139" s="93">
        <f t="shared" si="2"/>
        <v>0</v>
      </c>
      <c r="E139" s="21"/>
      <c r="F139" s="173"/>
      <c r="H139" s="94">
        <f>'Market Risk 1'!F37</f>
        <v>0</v>
      </c>
    </row>
    <row r="140" spans="1:8" s="20" customFormat="1" ht="12.75" x14ac:dyDescent="0.2">
      <c r="A140" s="21"/>
      <c r="B140" s="72" t="s">
        <v>446</v>
      </c>
      <c r="C140" s="22" t="s">
        <v>416</v>
      </c>
      <c r="D140" s="93">
        <f t="shared" si="2"/>
        <v>0</v>
      </c>
      <c r="E140" s="21"/>
      <c r="F140" s="173"/>
      <c r="H140" s="94">
        <f>'Market Risk 1'!H37</f>
        <v>0</v>
      </c>
    </row>
    <row r="141" spans="1:8" s="20" customFormat="1" ht="12.75" x14ac:dyDescent="0.2">
      <c r="A141" s="21"/>
      <c r="B141" s="72" t="s">
        <v>446</v>
      </c>
      <c r="C141" s="22" t="s">
        <v>82</v>
      </c>
      <c r="D141" s="93">
        <f t="shared" si="2"/>
        <v>0</v>
      </c>
      <c r="E141" s="21"/>
      <c r="F141" s="173"/>
      <c r="H141" s="94">
        <f>'Market Risk 1'!D43</f>
        <v>0</v>
      </c>
    </row>
    <row r="142" spans="1:8" s="20" customFormat="1" ht="12.75" x14ac:dyDescent="0.2">
      <c r="A142" s="21"/>
      <c r="B142" s="72" t="s">
        <v>446</v>
      </c>
      <c r="C142" s="22" t="s">
        <v>325</v>
      </c>
      <c r="D142" s="93">
        <f t="shared" si="2"/>
        <v>0</v>
      </c>
      <c r="E142" s="21"/>
      <c r="F142" s="173"/>
      <c r="H142" s="94">
        <f>'Market Risk 1'!F43</f>
        <v>0</v>
      </c>
    </row>
    <row r="143" spans="1:8" s="20" customFormat="1" ht="12.75" x14ac:dyDescent="0.2">
      <c r="A143" s="21"/>
      <c r="B143" s="72" t="s">
        <v>446</v>
      </c>
      <c r="C143" s="22" t="s">
        <v>326</v>
      </c>
      <c r="D143" s="93">
        <f t="shared" si="2"/>
        <v>0</v>
      </c>
      <c r="E143" s="21"/>
      <c r="F143" s="173"/>
      <c r="H143" s="94">
        <f>'Market Risk 1'!H43</f>
        <v>0</v>
      </c>
    </row>
    <row r="144" spans="1:8" s="20" customFormat="1" ht="12.75" x14ac:dyDescent="0.2">
      <c r="A144" s="21"/>
      <c r="B144" s="72" t="s">
        <v>446</v>
      </c>
      <c r="C144" s="22" t="s">
        <v>83</v>
      </c>
      <c r="D144" s="93">
        <f t="shared" si="2"/>
        <v>0</v>
      </c>
      <c r="E144" s="21"/>
      <c r="F144" s="173"/>
      <c r="H144" s="94">
        <f>'Market Risk 1'!D44</f>
        <v>0</v>
      </c>
    </row>
    <row r="145" spans="1:8" s="20" customFormat="1" ht="12.75" x14ac:dyDescent="0.2">
      <c r="A145" s="21"/>
      <c r="B145" s="72" t="s">
        <v>446</v>
      </c>
      <c r="C145" s="22" t="s">
        <v>327</v>
      </c>
      <c r="D145" s="93">
        <f t="shared" si="2"/>
        <v>0</v>
      </c>
      <c r="E145" s="21"/>
      <c r="F145" s="173"/>
      <c r="H145" s="94">
        <f>'Market Risk 1'!F44</f>
        <v>0</v>
      </c>
    </row>
    <row r="146" spans="1:8" s="20" customFormat="1" ht="12.75" x14ac:dyDescent="0.2">
      <c r="A146" s="21"/>
      <c r="B146" s="72" t="s">
        <v>446</v>
      </c>
      <c r="C146" s="22" t="s">
        <v>328</v>
      </c>
      <c r="D146" s="93">
        <f t="shared" si="2"/>
        <v>0</v>
      </c>
      <c r="E146" s="21"/>
      <c r="F146" s="173"/>
      <c r="H146" s="94">
        <f>'Market Risk 1'!H44</f>
        <v>0</v>
      </c>
    </row>
    <row r="147" spans="1:8" s="20" customFormat="1" ht="12.75" x14ac:dyDescent="0.2">
      <c r="A147" s="21"/>
      <c r="B147" s="72" t="s">
        <v>446</v>
      </c>
      <c r="C147" s="22" t="s">
        <v>84</v>
      </c>
      <c r="D147" s="93">
        <f t="shared" si="2"/>
        <v>0</v>
      </c>
      <c r="E147" s="21"/>
      <c r="F147" s="173"/>
      <c r="H147" s="94">
        <f>'Market Risk 1'!D46</f>
        <v>0</v>
      </c>
    </row>
    <row r="148" spans="1:8" s="20" customFormat="1" ht="12.75" x14ac:dyDescent="0.2">
      <c r="A148" s="21"/>
      <c r="B148" s="72" t="s">
        <v>446</v>
      </c>
      <c r="C148" s="22" t="s">
        <v>329</v>
      </c>
      <c r="D148" s="93">
        <f t="shared" si="2"/>
        <v>0</v>
      </c>
      <c r="E148" s="21"/>
      <c r="F148" s="173"/>
      <c r="H148" s="94">
        <f>'Market Risk 1'!F46</f>
        <v>0</v>
      </c>
    </row>
    <row r="149" spans="1:8" s="20" customFormat="1" ht="12.75" x14ac:dyDescent="0.2">
      <c r="A149" s="21"/>
      <c r="B149" s="72" t="s">
        <v>446</v>
      </c>
      <c r="C149" s="22" t="s">
        <v>330</v>
      </c>
      <c r="D149" s="93">
        <f t="shared" si="2"/>
        <v>0</v>
      </c>
      <c r="E149" s="21"/>
      <c r="F149" s="173"/>
      <c r="H149" s="94">
        <f>'Market Risk 1'!H46</f>
        <v>0</v>
      </c>
    </row>
    <row r="150" spans="1:8" s="20" customFormat="1" ht="12.75" x14ac:dyDescent="0.2">
      <c r="A150" s="21"/>
      <c r="B150" s="72" t="s">
        <v>446</v>
      </c>
      <c r="C150" s="22" t="s">
        <v>85</v>
      </c>
      <c r="D150" s="93">
        <f t="shared" si="2"/>
        <v>0</v>
      </c>
      <c r="E150" s="21"/>
      <c r="F150" s="173"/>
      <c r="H150" s="94">
        <f>'Market Risk 1'!D47</f>
        <v>0</v>
      </c>
    </row>
    <row r="151" spans="1:8" s="20" customFormat="1" ht="12.75" x14ac:dyDescent="0.2">
      <c r="A151" s="21"/>
      <c r="B151" s="72" t="s">
        <v>446</v>
      </c>
      <c r="C151" s="22" t="s">
        <v>331</v>
      </c>
      <c r="D151" s="93">
        <f t="shared" si="2"/>
        <v>0</v>
      </c>
      <c r="E151" s="21"/>
      <c r="F151" s="173"/>
      <c r="H151" s="94">
        <f>'Market Risk 1'!F47</f>
        <v>0</v>
      </c>
    </row>
    <row r="152" spans="1:8" s="20" customFormat="1" ht="12.75" x14ac:dyDescent="0.2">
      <c r="A152" s="21"/>
      <c r="B152" s="72" t="s">
        <v>446</v>
      </c>
      <c r="C152" s="22" t="s">
        <v>332</v>
      </c>
      <c r="D152" s="93">
        <f t="shared" si="2"/>
        <v>0</v>
      </c>
      <c r="E152" s="21"/>
      <c r="F152" s="173"/>
      <c r="H152" s="94">
        <f>'Market Risk 1'!H47</f>
        <v>0</v>
      </c>
    </row>
    <row r="153" spans="1:8" s="20" customFormat="1" ht="12.75" x14ac:dyDescent="0.2">
      <c r="A153" s="21"/>
      <c r="B153" s="72" t="s">
        <v>446</v>
      </c>
      <c r="C153" s="22" t="s">
        <v>86</v>
      </c>
      <c r="D153" s="93">
        <f t="shared" si="2"/>
        <v>0</v>
      </c>
      <c r="E153" s="21"/>
      <c r="F153" s="173"/>
      <c r="H153" s="94">
        <f>'Market Risk 1'!D49</f>
        <v>0</v>
      </c>
    </row>
    <row r="154" spans="1:8" s="20" customFormat="1" ht="12.75" x14ac:dyDescent="0.2">
      <c r="A154" s="21"/>
      <c r="B154" s="72" t="s">
        <v>446</v>
      </c>
      <c r="C154" s="22" t="s">
        <v>333</v>
      </c>
      <c r="D154" s="93">
        <f t="shared" si="2"/>
        <v>0</v>
      </c>
      <c r="E154" s="21"/>
      <c r="F154" s="173"/>
      <c r="H154" s="94">
        <f>'Market Risk 1'!F49</f>
        <v>0</v>
      </c>
    </row>
    <row r="155" spans="1:8" s="20" customFormat="1" ht="12.75" x14ac:dyDescent="0.2">
      <c r="A155" s="21"/>
      <c r="B155" s="72" t="s">
        <v>446</v>
      </c>
      <c r="C155" s="22" t="s">
        <v>334</v>
      </c>
      <c r="D155" s="93">
        <f t="shared" si="2"/>
        <v>0</v>
      </c>
      <c r="E155" s="21"/>
      <c r="F155" s="173"/>
      <c r="H155" s="94">
        <f>'Market Risk 1'!H49</f>
        <v>0</v>
      </c>
    </row>
    <row r="156" spans="1:8" s="20" customFormat="1" ht="12.75" x14ac:dyDescent="0.2">
      <c r="A156" s="21"/>
      <c r="B156" s="72" t="s">
        <v>446</v>
      </c>
      <c r="C156" s="22" t="s">
        <v>87</v>
      </c>
      <c r="D156" s="93">
        <f t="shared" si="2"/>
        <v>0</v>
      </c>
      <c r="E156" s="21"/>
      <c r="F156" s="173"/>
      <c r="H156" s="94">
        <f>'Market Risk 1'!D50</f>
        <v>0</v>
      </c>
    </row>
    <row r="157" spans="1:8" s="20" customFormat="1" ht="12.75" x14ac:dyDescent="0.2">
      <c r="A157" s="21"/>
      <c r="B157" s="72" t="s">
        <v>446</v>
      </c>
      <c r="C157" s="22" t="s">
        <v>335</v>
      </c>
      <c r="D157" s="93">
        <f t="shared" si="2"/>
        <v>0</v>
      </c>
      <c r="E157" s="21"/>
      <c r="F157" s="173"/>
      <c r="H157" s="94">
        <f>'Market Risk 1'!F50</f>
        <v>0</v>
      </c>
    </row>
    <row r="158" spans="1:8" s="20" customFormat="1" ht="12.75" x14ac:dyDescent="0.2">
      <c r="A158" s="21"/>
      <c r="B158" s="72" t="s">
        <v>446</v>
      </c>
      <c r="C158" s="22" t="s">
        <v>336</v>
      </c>
      <c r="D158" s="93">
        <f t="shared" si="2"/>
        <v>0</v>
      </c>
      <c r="E158" s="21"/>
      <c r="F158" s="173"/>
      <c r="H158" s="94">
        <f>'Market Risk 1'!H50</f>
        <v>0</v>
      </c>
    </row>
    <row r="159" spans="1:8" s="20" customFormat="1" ht="12.75" x14ac:dyDescent="0.2">
      <c r="A159" s="21"/>
      <c r="B159" s="72" t="s">
        <v>446</v>
      </c>
      <c r="C159" s="22" t="s">
        <v>88</v>
      </c>
      <c r="D159" s="93">
        <f t="shared" si="2"/>
        <v>0</v>
      </c>
      <c r="E159" s="21"/>
      <c r="F159" s="173"/>
      <c r="H159" s="94">
        <f>'Market Risk 1'!D52</f>
        <v>0</v>
      </c>
    </row>
    <row r="160" spans="1:8" s="20" customFormat="1" ht="12.75" x14ac:dyDescent="0.2">
      <c r="A160" s="21"/>
      <c r="B160" s="72" t="s">
        <v>446</v>
      </c>
      <c r="C160" s="22" t="s">
        <v>337</v>
      </c>
      <c r="D160" s="93">
        <f t="shared" si="2"/>
        <v>0</v>
      </c>
      <c r="E160" s="21"/>
      <c r="F160" s="173"/>
      <c r="H160" s="94">
        <f>'Market Risk 1'!F52</f>
        <v>0</v>
      </c>
    </row>
    <row r="161" spans="1:8" s="20" customFormat="1" ht="12.75" x14ac:dyDescent="0.2">
      <c r="A161" s="21"/>
      <c r="B161" s="72" t="s">
        <v>446</v>
      </c>
      <c r="C161" s="22" t="s">
        <v>338</v>
      </c>
      <c r="D161" s="93">
        <f t="shared" si="2"/>
        <v>0</v>
      </c>
      <c r="E161" s="21"/>
      <c r="F161" s="173"/>
      <c r="H161" s="94">
        <f>'Market Risk 1'!H52</f>
        <v>0</v>
      </c>
    </row>
    <row r="162" spans="1:8" s="20" customFormat="1" ht="12.75" x14ac:dyDescent="0.2">
      <c r="A162" s="21"/>
      <c r="B162" s="72" t="s">
        <v>446</v>
      </c>
      <c r="C162" s="22" t="s">
        <v>89</v>
      </c>
      <c r="D162" s="93">
        <f t="shared" si="2"/>
        <v>0</v>
      </c>
      <c r="E162" s="21"/>
      <c r="F162" s="173"/>
      <c r="H162" s="94">
        <f>'Market Risk 1'!D53</f>
        <v>0</v>
      </c>
    </row>
    <row r="163" spans="1:8" s="20" customFormat="1" ht="12.75" x14ac:dyDescent="0.2">
      <c r="A163" s="21"/>
      <c r="B163" s="72" t="s">
        <v>446</v>
      </c>
      <c r="C163" s="22" t="s">
        <v>339</v>
      </c>
      <c r="D163" s="93">
        <f t="shared" si="2"/>
        <v>0</v>
      </c>
      <c r="E163" s="21"/>
      <c r="F163" s="173"/>
      <c r="H163" s="94">
        <f>'Market Risk 1'!F53</f>
        <v>0</v>
      </c>
    </row>
    <row r="164" spans="1:8" s="20" customFormat="1" ht="12.75" x14ac:dyDescent="0.2">
      <c r="A164" s="21"/>
      <c r="B164" s="72" t="s">
        <v>446</v>
      </c>
      <c r="C164" s="22" t="s">
        <v>340</v>
      </c>
      <c r="D164" s="93">
        <f t="shared" si="2"/>
        <v>0</v>
      </c>
      <c r="E164" s="21"/>
      <c r="F164" s="173"/>
      <c r="H164" s="94">
        <f>'Market Risk 1'!H53</f>
        <v>0</v>
      </c>
    </row>
    <row r="165" spans="1:8" s="20" customFormat="1" ht="12.75" x14ac:dyDescent="0.2">
      <c r="A165" s="21"/>
      <c r="B165" s="72" t="s">
        <v>446</v>
      </c>
      <c r="C165" s="22" t="s">
        <v>90</v>
      </c>
      <c r="D165" s="93">
        <f t="shared" si="2"/>
        <v>0</v>
      </c>
      <c r="E165" s="21"/>
      <c r="F165" s="173"/>
      <c r="H165" s="94">
        <f>'Market Risk 1'!D55</f>
        <v>0</v>
      </c>
    </row>
    <row r="166" spans="1:8" s="20" customFormat="1" ht="12.75" x14ac:dyDescent="0.2">
      <c r="A166" s="21"/>
      <c r="B166" s="72" t="s">
        <v>446</v>
      </c>
      <c r="C166" s="22" t="s">
        <v>341</v>
      </c>
      <c r="D166" s="93">
        <f t="shared" si="2"/>
        <v>0</v>
      </c>
      <c r="E166" s="21"/>
      <c r="F166" s="173"/>
      <c r="H166" s="94">
        <f>'Market Risk 1'!F55</f>
        <v>0</v>
      </c>
    </row>
    <row r="167" spans="1:8" s="20" customFormat="1" ht="12.75" x14ac:dyDescent="0.2">
      <c r="A167" s="21"/>
      <c r="B167" s="72" t="s">
        <v>446</v>
      </c>
      <c r="C167" s="22" t="s">
        <v>342</v>
      </c>
      <c r="D167" s="93">
        <f t="shared" si="2"/>
        <v>0</v>
      </c>
      <c r="E167" s="21"/>
      <c r="F167" s="173"/>
      <c r="H167" s="94">
        <f>'Market Risk 1'!H55</f>
        <v>0</v>
      </c>
    </row>
    <row r="168" spans="1:8" s="20" customFormat="1" ht="12.75" x14ac:dyDescent="0.2">
      <c r="A168" s="21"/>
      <c r="B168" s="72" t="s">
        <v>446</v>
      </c>
      <c r="C168" s="22" t="s">
        <v>91</v>
      </c>
      <c r="D168" s="93">
        <f t="shared" si="2"/>
        <v>0</v>
      </c>
      <c r="E168" s="21"/>
      <c r="F168" s="173"/>
      <c r="H168" s="94">
        <f>'Market Risk 1'!D56</f>
        <v>0</v>
      </c>
    </row>
    <row r="169" spans="1:8" s="20" customFormat="1" ht="12.75" x14ac:dyDescent="0.2">
      <c r="A169" s="21"/>
      <c r="B169" s="72" t="s">
        <v>446</v>
      </c>
      <c r="C169" s="22" t="s">
        <v>343</v>
      </c>
      <c r="D169" s="93">
        <f t="shared" si="2"/>
        <v>0</v>
      </c>
      <c r="E169" s="21"/>
      <c r="F169" s="173"/>
      <c r="H169" s="94">
        <f>'Market Risk 1'!F56</f>
        <v>0</v>
      </c>
    </row>
    <row r="170" spans="1:8" s="20" customFormat="1" ht="12.75" x14ac:dyDescent="0.2">
      <c r="A170" s="21"/>
      <c r="B170" s="72" t="s">
        <v>446</v>
      </c>
      <c r="C170" s="22" t="s">
        <v>344</v>
      </c>
      <c r="D170" s="93">
        <f t="shared" si="2"/>
        <v>0</v>
      </c>
      <c r="E170" s="21"/>
      <c r="F170" s="173"/>
      <c r="H170" s="94">
        <f>'Market Risk 1'!H56</f>
        <v>0</v>
      </c>
    </row>
    <row r="171" spans="1:8" s="20" customFormat="1" ht="12.75" x14ac:dyDescent="0.2">
      <c r="A171" s="21"/>
      <c r="B171" s="72" t="s">
        <v>446</v>
      </c>
      <c r="C171" s="22" t="s">
        <v>92</v>
      </c>
      <c r="D171" s="93">
        <f t="shared" si="2"/>
        <v>0</v>
      </c>
      <c r="E171" s="21"/>
      <c r="F171" s="173"/>
      <c r="H171" s="94">
        <f>'Market Risk 1'!D58</f>
        <v>0</v>
      </c>
    </row>
    <row r="172" spans="1:8" s="20" customFormat="1" ht="12.75" x14ac:dyDescent="0.2">
      <c r="A172" s="21"/>
      <c r="B172" s="72" t="s">
        <v>446</v>
      </c>
      <c r="C172" s="22" t="s">
        <v>345</v>
      </c>
      <c r="D172" s="93">
        <f t="shared" si="2"/>
        <v>0</v>
      </c>
      <c r="E172" s="21"/>
      <c r="F172" s="173"/>
      <c r="H172" s="94">
        <f>'Market Risk 1'!F58</f>
        <v>0</v>
      </c>
    </row>
    <row r="173" spans="1:8" s="20" customFormat="1" ht="12.75" x14ac:dyDescent="0.2">
      <c r="A173" s="21"/>
      <c r="B173" s="72" t="s">
        <v>446</v>
      </c>
      <c r="C173" s="22" t="s">
        <v>346</v>
      </c>
      <c r="D173" s="93">
        <f t="shared" si="2"/>
        <v>0</v>
      </c>
      <c r="E173" s="21"/>
      <c r="F173" s="173"/>
      <c r="H173" s="94">
        <f>'Market Risk 1'!H58</f>
        <v>0</v>
      </c>
    </row>
    <row r="174" spans="1:8" s="20" customFormat="1" ht="12.75" x14ac:dyDescent="0.2">
      <c r="A174" s="21"/>
      <c r="B174" s="72" t="s">
        <v>446</v>
      </c>
      <c r="C174" s="22" t="s">
        <v>93</v>
      </c>
      <c r="D174" s="93">
        <f t="shared" si="2"/>
        <v>0</v>
      </c>
      <c r="E174" s="21"/>
      <c r="F174" s="173"/>
      <c r="H174" s="94">
        <f>'Market Risk 1'!D59</f>
        <v>0</v>
      </c>
    </row>
    <row r="175" spans="1:8" s="20" customFormat="1" ht="12.75" x14ac:dyDescent="0.2">
      <c r="A175" s="21"/>
      <c r="B175" s="72" t="s">
        <v>446</v>
      </c>
      <c r="C175" s="22" t="s">
        <v>347</v>
      </c>
      <c r="D175" s="93">
        <f t="shared" si="2"/>
        <v>0</v>
      </c>
      <c r="E175" s="21"/>
      <c r="F175" s="173"/>
      <c r="H175" s="94">
        <f>'Market Risk 1'!F59</f>
        <v>0</v>
      </c>
    </row>
    <row r="176" spans="1:8" s="20" customFormat="1" ht="12.75" x14ac:dyDescent="0.2">
      <c r="A176" s="21"/>
      <c r="B176" s="72" t="s">
        <v>446</v>
      </c>
      <c r="C176" s="22" t="s">
        <v>348</v>
      </c>
      <c r="D176" s="93">
        <f t="shared" si="2"/>
        <v>0</v>
      </c>
      <c r="E176" s="21"/>
      <c r="F176" s="173"/>
      <c r="H176" s="94">
        <f>'Market Risk 1'!H59</f>
        <v>0</v>
      </c>
    </row>
    <row r="177" spans="1:8" s="20" customFormat="1" ht="12.75" x14ac:dyDescent="0.2">
      <c r="A177" s="21"/>
      <c r="B177" s="72" t="s">
        <v>446</v>
      </c>
      <c r="C177" s="22" t="s">
        <v>94</v>
      </c>
      <c r="D177" s="93">
        <f t="shared" si="2"/>
        <v>0</v>
      </c>
      <c r="E177" s="21"/>
      <c r="F177" s="173"/>
      <c r="H177" s="94">
        <f>'Market Risk 1'!D61</f>
        <v>0</v>
      </c>
    </row>
    <row r="178" spans="1:8" s="20" customFormat="1" ht="12.75" x14ac:dyDescent="0.2">
      <c r="A178" s="21"/>
      <c r="B178" s="72" t="s">
        <v>446</v>
      </c>
      <c r="C178" s="22" t="s">
        <v>349</v>
      </c>
      <c r="D178" s="93">
        <f t="shared" ref="D178:D241" si="3">IF(ISBLANK(F178),H178,F178)</f>
        <v>0</v>
      </c>
      <c r="E178" s="21"/>
      <c r="F178" s="173"/>
      <c r="H178" s="94">
        <f>'Market Risk 1'!F61</f>
        <v>0</v>
      </c>
    </row>
    <row r="179" spans="1:8" s="20" customFormat="1" ht="12.75" x14ac:dyDescent="0.2">
      <c r="A179" s="21"/>
      <c r="B179" s="72" t="s">
        <v>446</v>
      </c>
      <c r="C179" s="22" t="s">
        <v>350</v>
      </c>
      <c r="D179" s="93">
        <f t="shared" si="3"/>
        <v>0</v>
      </c>
      <c r="E179" s="21"/>
      <c r="F179" s="173"/>
      <c r="H179" s="94">
        <f>'Market Risk 1'!H61</f>
        <v>0</v>
      </c>
    </row>
    <row r="180" spans="1:8" s="20" customFormat="1" ht="12.75" x14ac:dyDescent="0.2">
      <c r="A180" s="21"/>
      <c r="B180" s="72" t="s">
        <v>446</v>
      </c>
      <c r="C180" s="22" t="s">
        <v>95</v>
      </c>
      <c r="D180" s="93">
        <f t="shared" si="3"/>
        <v>0</v>
      </c>
      <c r="E180" s="21"/>
      <c r="F180" s="173"/>
      <c r="H180" s="94">
        <f>'Market Risk 1'!D62</f>
        <v>0</v>
      </c>
    </row>
    <row r="181" spans="1:8" s="20" customFormat="1" ht="12.75" x14ac:dyDescent="0.2">
      <c r="A181" s="21"/>
      <c r="B181" s="72" t="s">
        <v>446</v>
      </c>
      <c r="C181" s="22" t="s">
        <v>351</v>
      </c>
      <c r="D181" s="93">
        <f t="shared" si="3"/>
        <v>0</v>
      </c>
      <c r="E181" s="21"/>
      <c r="F181" s="173"/>
      <c r="H181" s="94">
        <f>'Market Risk 1'!F62</f>
        <v>0</v>
      </c>
    </row>
    <row r="182" spans="1:8" s="20" customFormat="1" ht="12.75" x14ac:dyDescent="0.2">
      <c r="A182" s="21"/>
      <c r="B182" s="72" t="s">
        <v>446</v>
      </c>
      <c r="C182" s="22" t="s">
        <v>352</v>
      </c>
      <c r="D182" s="93">
        <f t="shared" si="3"/>
        <v>0</v>
      </c>
      <c r="E182" s="21"/>
      <c r="F182" s="173"/>
      <c r="H182" s="94">
        <f>'Market Risk 1'!H62</f>
        <v>0</v>
      </c>
    </row>
    <row r="183" spans="1:8" s="20" customFormat="1" ht="12.75" x14ac:dyDescent="0.2">
      <c r="A183" s="21"/>
      <c r="B183" s="72" t="s">
        <v>446</v>
      </c>
      <c r="C183" s="22" t="s">
        <v>96</v>
      </c>
      <c r="D183" s="93">
        <f t="shared" si="3"/>
        <v>0</v>
      </c>
      <c r="E183" s="21"/>
      <c r="F183" s="173"/>
      <c r="H183" s="94">
        <f>'Market Risk 1'!D64</f>
        <v>0</v>
      </c>
    </row>
    <row r="184" spans="1:8" s="20" customFormat="1" ht="12.75" x14ac:dyDescent="0.2">
      <c r="A184" s="21"/>
      <c r="B184" s="72" t="s">
        <v>446</v>
      </c>
      <c r="C184" s="22" t="s">
        <v>353</v>
      </c>
      <c r="D184" s="93">
        <f t="shared" si="3"/>
        <v>0</v>
      </c>
      <c r="E184" s="21"/>
      <c r="F184" s="173"/>
      <c r="H184" s="94">
        <f>'Market Risk 1'!F64</f>
        <v>0</v>
      </c>
    </row>
    <row r="185" spans="1:8" s="20" customFormat="1" ht="12.75" x14ac:dyDescent="0.2">
      <c r="A185" s="21"/>
      <c r="B185" s="72" t="s">
        <v>446</v>
      </c>
      <c r="C185" s="22" t="s">
        <v>354</v>
      </c>
      <c r="D185" s="93">
        <f t="shared" si="3"/>
        <v>0</v>
      </c>
      <c r="E185" s="21"/>
      <c r="F185" s="173"/>
      <c r="H185" s="94">
        <f>'Market Risk 1'!H64</f>
        <v>0</v>
      </c>
    </row>
    <row r="186" spans="1:8" s="20" customFormat="1" ht="12.75" x14ac:dyDescent="0.2">
      <c r="A186" s="21"/>
      <c r="B186" s="72" t="s">
        <v>446</v>
      </c>
      <c r="C186" s="22" t="s">
        <v>97</v>
      </c>
      <c r="D186" s="93">
        <f t="shared" si="3"/>
        <v>0</v>
      </c>
      <c r="E186" s="21"/>
      <c r="F186" s="173"/>
      <c r="H186" s="94">
        <f>'Market Risk 1'!D65</f>
        <v>0</v>
      </c>
    </row>
    <row r="187" spans="1:8" s="20" customFormat="1" ht="12.75" x14ac:dyDescent="0.2">
      <c r="A187" s="21"/>
      <c r="B187" s="72" t="s">
        <v>446</v>
      </c>
      <c r="C187" s="22" t="s">
        <v>355</v>
      </c>
      <c r="D187" s="93">
        <f t="shared" si="3"/>
        <v>0</v>
      </c>
      <c r="E187" s="21"/>
      <c r="F187" s="173"/>
      <c r="H187" s="94">
        <f>'Market Risk 1'!F65</f>
        <v>0</v>
      </c>
    </row>
    <row r="188" spans="1:8" s="20" customFormat="1" ht="12.75" x14ac:dyDescent="0.2">
      <c r="A188" s="21"/>
      <c r="B188" s="72" t="s">
        <v>446</v>
      </c>
      <c r="C188" s="22" t="s">
        <v>356</v>
      </c>
      <c r="D188" s="93">
        <f t="shared" si="3"/>
        <v>0</v>
      </c>
      <c r="E188" s="21"/>
      <c r="F188" s="173"/>
      <c r="H188" s="94">
        <f>'Market Risk 1'!H65</f>
        <v>0</v>
      </c>
    </row>
    <row r="189" spans="1:8" s="20" customFormat="1" ht="12.75" x14ac:dyDescent="0.2">
      <c r="A189" s="21"/>
      <c r="B189" s="72" t="s">
        <v>446</v>
      </c>
      <c r="C189" s="22" t="s">
        <v>98</v>
      </c>
      <c r="D189" s="93">
        <f t="shared" si="3"/>
        <v>0</v>
      </c>
      <c r="E189" s="21"/>
      <c r="F189" s="173"/>
      <c r="H189" s="94">
        <f>'Market Risk 1'!D67</f>
        <v>0</v>
      </c>
    </row>
    <row r="190" spans="1:8" s="20" customFormat="1" ht="12.75" x14ac:dyDescent="0.2">
      <c r="A190" s="21"/>
      <c r="B190" s="72" t="s">
        <v>446</v>
      </c>
      <c r="C190" s="22" t="s">
        <v>357</v>
      </c>
      <c r="D190" s="93">
        <f t="shared" si="3"/>
        <v>0</v>
      </c>
      <c r="E190" s="21"/>
      <c r="F190" s="173"/>
      <c r="H190" s="94">
        <f>'Market Risk 1'!F67</f>
        <v>0</v>
      </c>
    </row>
    <row r="191" spans="1:8" s="20" customFormat="1" ht="12.75" x14ac:dyDescent="0.2">
      <c r="A191" s="21"/>
      <c r="B191" s="72" t="s">
        <v>446</v>
      </c>
      <c r="C191" s="22" t="s">
        <v>358</v>
      </c>
      <c r="D191" s="93">
        <f t="shared" si="3"/>
        <v>0</v>
      </c>
      <c r="E191" s="21"/>
      <c r="F191" s="173"/>
      <c r="H191" s="94">
        <f>'Market Risk 1'!H67</f>
        <v>0</v>
      </c>
    </row>
    <row r="192" spans="1:8" s="20" customFormat="1" ht="12.75" x14ac:dyDescent="0.2">
      <c r="A192" s="21"/>
      <c r="B192" s="72" t="s">
        <v>446</v>
      </c>
      <c r="C192" s="22" t="s">
        <v>99</v>
      </c>
      <c r="D192" s="93">
        <f t="shared" si="3"/>
        <v>0</v>
      </c>
      <c r="E192" s="21"/>
      <c r="F192" s="173"/>
      <c r="H192" s="94">
        <f>'Market Risk 1'!D68</f>
        <v>0</v>
      </c>
    </row>
    <row r="193" spans="1:8" s="20" customFormat="1" ht="12.75" x14ac:dyDescent="0.2">
      <c r="A193" s="21"/>
      <c r="B193" s="72" t="s">
        <v>446</v>
      </c>
      <c r="C193" s="22" t="s">
        <v>359</v>
      </c>
      <c r="D193" s="93">
        <f t="shared" si="3"/>
        <v>0</v>
      </c>
      <c r="E193" s="21"/>
      <c r="F193" s="173"/>
      <c r="H193" s="94">
        <f>'Market Risk 1'!F68</f>
        <v>0</v>
      </c>
    </row>
    <row r="194" spans="1:8" s="20" customFormat="1" ht="12.75" x14ac:dyDescent="0.2">
      <c r="A194" s="21"/>
      <c r="B194" s="72" t="s">
        <v>446</v>
      </c>
      <c r="C194" s="22" t="s">
        <v>360</v>
      </c>
      <c r="D194" s="93">
        <f t="shared" si="3"/>
        <v>0</v>
      </c>
      <c r="E194" s="21"/>
      <c r="F194" s="173"/>
      <c r="H194" s="94">
        <f>'Market Risk 1'!H68</f>
        <v>0</v>
      </c>
    </row>
    <row r="195" spans="1:8" s="20" customFormat="1" ht="12.75" x14ac:dyDescent="0.2">
      <c r="A195" s="21"/>
      <c r="B195" s="72" t="s">
        <v>446</v>
      </c>
      <c r="C195" s="22" t="s">
        <v>100</v>
      </c>
      <c r="D195" s="93">
        <f t="shared" si="3"/>
        <v>0</v>
      </c>
      <c r="E195" s="21"/>
      <c r="F195" s="173"/>
      <c r="H195" s="94">
        <f>'Market Risk 1'!D70</f>
        <v>0</v>
      </c>
    </row>
    <row r="196" spans="1:8" s="20" customFormat="1" ht="12.75" x14ac:dyDescent="0.2">
      <c r="A196" s="21"/>
      <c r="B196" s="72" t="s">
        <v>446</v>
      </c>
      <c r="C196" s="22" t="s">
        <v>361</v>
      </c>
      <c r="D196" s="93">
        <f t="shared" si="3"/>
        <v>0</v>
      </c>
      <c r="E196" s="21"/>
      <c r="F196" s="173"/>
      <c r="H196" s="94">
        <f>'Market Risk 1'!F70</f>
        <v>0</v>
      </c>
    </row>
    <row r="197" spans="1:8" s="20" customFormat="1" ht="12.75" x14ac:dyDescent="0.2">
      <c r="A197" s="21"/>
      <c r="B197" s="72" t="s">
        <v>446</v>
      </c>
      <c r="C197" s="22" t="s">
        <v>362</v>
      </c>
      <c r="D197" s="93">
        <f t="shared" si="3"/>
        <v>0</v>
      </c>
      <c r="E197" s="21"/>
      <c r="F197" s="173"/>
      <c r="H197" s="94">
        <f>'Market Risk 1'!H70</f>
        <v>0</v>
      </c>
    </row>
    <row r="198" spans="1:8" s="20" customFormat="1" ht="12.75" x14ac:dyDescent="0.2">
      <c r="A198" s="21"/>
      <c r="B198" s="72" t="s">
        <v>446</v>
      </c>
      <c r="C198" s="22" t="s">
        <v>101</v>
      </c>
      <c r="D198" s="93">
        <f t="shared" si="3"/>
        <v>0</v>
      </c>
      <c r="E198" s="21"/>
      <c r="F198" s="173"/>
      <c r="H198" s="94">
        <f>'Market Risk 1'!D71</f>
        <v>0</v>
      </c>
    </row>
    <row r="199" spans="1:8" s="20" customFormat="1" ht="12.75" x14ac:dyDescent="0.2">
      <c r="A199" s="21"/>
      <c r="B199" s="72" t="s">
        <v>446</v>
      </c>
      <c r="C199" s="22" t="s">
        <v>363</v>
      </c>
      <c r="D199" s="93">
        <f t="shared" si="3"/>
        <v>0</v>
      </c>
      <c r="E199" s="21"/>
      <c r="F199" s="173"/>
      <c r="H199" s="94">
        <f>'Market Risk 1'!F71</f>
        <v>0</v>
      </c>
    </row>
    <row r="200" spans="1:8" s="20" customFormat="1" ht="12.75" x14ac:dyDescent="0.2">
      <c r="A200" s="21"/>
      <c r="B200" s="72" t="s">
        <v>446</v>
      </c>
      <c r="C200" s="22" t="s">
        <v>364</v>
      </c>
      <c r="D200" s="93">
        <f t="shared" si="3"/>
        <v>0</v>
      </c>
      <c r="E200" s="21"/>
      <c r="F200" s="173"/>
      <c r="H200" s="94">
        <f>'Market Risk 1'!H71</f>
        <v>0</v>
      </c>
    </row>
    <row r="201" spans="1:8" s="20" customFormat="1" ht="12.75" x14ac:dyDescent="0.2">
      <c r="A201" s="21"/>
      <c r="B201" s="72" t="s">
        <v>446</v>
      </c>
      <c r="C201" s="22" t="s">
        <v>102</v>
      </c>
      <c r="D201" s="93">
        <f t="shared" si="3"/>
        <v>0</v>
      </c>
      <c r="E201" s="21"/>
      <c r="F201" s="173"/>
      <c r="H201" s="94">
        <f>'Market Risk 1'!D73</f>
        <v>0</v>
      </c>
    </row>
    <row r="202" spans="1:8" s="20" customFormat="1" ht="12.75" x14ac:dyDescent="0.2">
      <c r="A202" s="21"/>
      <c r="B202" s="72" t="s">
        <v>446</v>
      </c>
      <c r="C202" s="22" t="s">
        <v>365</v>
      </c>
      <c r="D202" s="93">
        <f t="shared" si="3"/>
        <v>0</v>
      </c>
      <c r="E202" s="21"/>
      <c r="F202" s="173"/>
      <c r="H202" s="94">
        <f>'Market Risk 1'!F73</f>
        <v>0</v>
      </c>
    </row>
    <row r="203" spans="1:8" s="20" customFormat="1" ht="12.75" x14ac:dyDescent="0.2">
      <c r="A203" s="21"/>
      <c r="B203" s="72" t="s">
        <v>446</v>
      </c>
      <c r="C203" s="22" t="s">
        <v>366</v>
      </c>
      <c r="D203" s="93">
        <f t="shared" si="3"/>
        <v>0</v>
      </c>
      <c r="E203" s="21"/>
      <c r="F203" s="173"/>
      <c r="H203" s="94">
        <f>'Market Risk 1'!H73</f>
        <v>0</v>
      </c>
    </row>
    <row r="204" spans="1:8" s="20" customFormat="1" ht="12.75" x14ac:dyDescent="0.2">
      <c r="A204" s="21"/>
      <c r="B204" s="72" t="s">
        <v>446</v>
      </c>
      <c r="C204" s="22" t="s">
        <v>103</v>
      </c>
      <c r="D204" s="93">
        <f t="shared" si="3"/>
        <v>0</v>
      </c>
      <c r="E204" s="21"/>
      <c r="F204" s="173"/>
      <c r="H204" s="94">
        <f>'Market Risk 1'!D74</f>
        <v>0</v>
      </c>
    </row>
    <row r="205" spans="1:8" s="20" customFormat="1" ht="12.75" x14ac:dyDescent="0.2">
      <c r="A205" s="21"/>
      <c r="B205" s="72" t="s">
        <v>446</v>
      </c>
      <c r="C205" s="22" t="s">
        <v>367</v>
      </c>
      <c r="D205" s="93">
        <f t="shared" si="3"/>
        <v>0</v>
      </c>
      <c r="E205" s="21"/>
      <c r="F205" s="173"/>
      <c r="H205" s="94">
        <f>'Market Risk 1'!F74</f>
        <v>0</v>
      </c>
    </row>
    <row r="206" spans="1:8" s="20" customFormat="1" ht="12.75" x14ac:dyDescent="0.2">
      <c r="A206" s="21"/>
      <c r="B206" s="72" t="s">
        <v>446</v>
      </c>
      <c r="C206" s="22" t="s">
        <v>368</v>
      </c>
      <c r="D206" s="93">
        <f t="shared" si="3"/>
        <v>0</v>
      </c>
      <c r="E206" s="21"/>
      <c r="F206" s="173"/>
      <c r="H206" s="94">
        <f>'Market Risk 1'!H74</f>
        <v>0</v>
      </c>
    </row>
    <row r="207" spans="1:8" s="20" customFormat="1" ht="12.75" x14ac:dyDescent="0.2">
      <c r="A207" s="21"/>
      <c r="B207" s="72" t="s">
        <v>446</v>
      </c>
      <c r="C207" s="22" t="s">
        <v>104</v>
      </c>
      <c r="D207" s="93">
        <f t="shared" si="3"/>
        <v>0</v>
      </c>
      <c r="E207" s="21"/>
      <c r="F207" s="173"/>
      <c r="H207" s="94">
        <f>'Market Risk 1'!D76</f>
        <v>0</v>
      </c>
    </row>
    <row r="208" spans="1:8" s="20" customFormat="1" ht="12.75" x14ac:dyDescent="0.2">
      <c r="A208" s="21"/>
      <c r="B208" s="72" t="s">
        <v>446</v>
      </c>
      <c r="C208" s="22" t="s">
        <v>369</v>
      </c>
      <c r="D208" s="93">
        <f t="shared" si="3"/>
        <v>0</v>
      </c>
      <c r="E208" s="21"/>
      <c r="F208" s="173"/>
      <c r="H208" s="94">
        <f>'Market Risk 1'!F76</f>
        <v>0</v>
      </c>
    </row>
    <row r="209" spans="1:8" s="20" customFormat="1" ht="12.75" x14ac:dyDescent="0.2">
      <c r="A209" s="21"/>
      <c r="B209" s="72" t="s">
        <v>446</v>
      </c>
      <c r="C209" s="22" t="s">
        <v>370</v>
      </c>
      <c r="D209" s="93">
        <f t="shared" si="3"/>
        <v>0</v>
      </c>
      <c r="E209" s="21"/>
      <c r="F209" s="173"/>
      <c r="H209" s="94">
        <f>'Market Risk 1'!H76</f>
        <v>0</v>
      </c>
    </row>
    <row r="210" spans="1:8" s="20" customFormat="1" ht="12.75" x14ac:dyDescent="0.2">
      <c r="A210" s="21"/>
      <c r="B210" s="72" t="s">
        <v>446</v>
      </c>
      <c r="C210" s="22" t="s">
        <v>105</v>
      </c>
      <c r="D210" s="93">
        <f t="shared" si="3"/>
        <v>0</v>
      </c>
      <c r="E210" s="21"/>
      <c r="F210" s="173"/>
      <c r="H210" s="94">
        <f>'Market Risk 1'!D77</f>
        <v>0</v>
      </c>
    </row>
    <row r="211" spans="1:8" s="20" customFormat="1" ht="12.75" x14ac:dyDescent="0.2">
      <c r="A211" s="21"/>
      <c r="B211" s="72" t="s">
        <v>446</v>
      </c>
      <c r="C211" s="22" t="s">
        <v>371</v>
      </c>
      <c r="D211" s="93">
        <f t="shared" si="3"/>
        <v>0</v>
      </c>
      <c r="E211" s="21"/>
      <c r="F211" s="173"/>
      <c r="H211" s="94">
        <f>'Market Risk 1'!F77</f>
        <v>0</v>
      </c>
    </row>
    <row r="212" spans="1:8" s="20" customFormat="1" ht="12.75" x14ac:dyDescent="0.2">
      <c r="A212" s="21"/>
      <c r="B212" s="72" t="s">
        <v>446</v>
      </c>
      <c r="C212" s="22" t="s">
        <v>372</v>
      </c>
      <c r="D212" s="93">
        <f t="shared" si="3"/>
        <v>0</v>
      </c>
      <c r="E212" s="21"/>
      <c r="F212" s="173"/>
      <c r="H212" s="94">
        <f>'Market Risk 1'!H77</f>
        <v>0</v>
      </c>
    </row>
    <row r="213" spans="1:8" s="20" customFormat="1" ht="12.75" x14ac:dyDescent="0.2">
      <c r="A213" s="21"/>
      <c r="B213" s="72" t="s">
        <v>446</v>
      </c>
      <c r="C213" s="22" t="s">
        <v>106</v>
      </c>
      <c r="D213" s="93">
        <f t="shared" si="3"/>
        <v>0</v>
      </c>
      <c r="E213" s="21"/>
      <c r="F213" s="173"/>
      <c r="H213" s="94">
        <f>'Market Risk 1'!D79</f>
        <v>0</v>
      </c>
    </row>
    <row r="214" spans="1:8" s="20" customFormat="1" ht="12.75" x14ac:dyDescent="0.2">
      <c r="A214" s="21"/>
      <c r="B214" s="72" t="s">
        <v>446</v>
      </c>
      <c r="C214" s="22" t="s">
        <v>373</v>
      </c>
      <c r="D214" s="93">
        <f t="shared" si="3"/>
        <v>0</v>
      </c>
      <c r="E214" s="21"/>
      <c r="F214" s="173"/>
      <c r="H214" s="94">
        <f>'Market Risk 1'!F79</f>
        <v>0</v>
      </c>
    </row>
    <row r="215" spans="1:8" s="20" customFormat="1" ht="12.75" x14ac:dyDescent="0.2">
      <c r="A215" s="21"/>
      <c r="B215" s="72" t="s">
        <v>446</v>
      </c>
      <c r="C215" s="22" t="s">
        <v>374</v>
      </c>
      <c r="D215" s="93">
        <f t="shared" si="3"/>
        <v>0</v>
      </c>
      <c r="E215" s="21"/>
      <c r="F215" s="173"/>
      <c r="H215" s="94">
        <f>'Market Risk 1'!H79</f>
        <v>0</v>
      </c>
    </row>
    <row r="216" spans="1:8" s="20" customFormat="1" ht="12.75" x14ac:dyDescent="0.2">
      <c r="A216" s="21"/>
      <c r="B216" s="72" t="s">
        <v>446</v>
      </c>
      <c r="C216" s="22" t="s">
        <v>107</v>
      </c>
      <c r="D216" s="93">
        <f t="shared" si="3"/>
        <v>0</v>
      </c>
      <c r="E216" s="21"/>
      <c r="F216" s="173"/>
      <c r="H216" s="94">
        <f>'Market Risk 1'!D80</f>
        <v>0</v>
      </c>
    </row>
    <row r="217" spans="1:8" s="20" customFormat="1" ht="12.75" x14ac:dyDescent="0.2">
      <c r="A217" s="21"/>
      <c r="B217" s="72" t="s">
        <v>446</v>
      </c>
      <c r="C217" s="22" t="s">
        <v>375</v>
      </c>
      <c r="D217" s="93">
        <f t="shared" si="3"/>
        <v>0</v>
      </c>
      <c r="E217" s="21"/>
      <c r="F217" s="173"/>
      <c r="H217" s="94">
        <f>'Market Risk 1'!F80</f>
        <v>0</v>
      </c>
    </row>
    <row r="218" spans="1:8" s="20" customFormat="1" ht="12.75" x14ac:dyDescent="0.2">
      <c r="A218" s="21"/>
      <c r="B218" s="72" t="s">
        <v>446</v>
      </c>
      <c r="C218" s="22" t="s">
        <v>376</v>
      </c>
      <c r="D218" s="93">
        <f t="shared" si="3"/>
        <v>0</v>
      </c>
      <c r="E218" s="21"/>
      <c r="F218" s="173"/>
      <c r="H218" s="94">
        <f>'Market Risk 1'!H80</f>
        <v>0</v>
      </c>
    </row>
    <row r="219" spans="1:8" s="20" customFormat="1" ht="12.75" x14ac:dyDescent="0.2">
      <c r="A219" s="21"/>
      <c r="B219" s="72" t="s">
        <v>446</v>
      </c>
      <c r="C219" s="22" t="s">
        <v>108</v>
      </c>
      <c r="D219" s="93">
        <f t="shared" si="3"/>
        <v>0</v>
      </c>
      <c r="E219" s="21"/>
      <c r="F219" s="173"/>
      <c r="H219" s="94">
        <f>'Market Risk 1'!D82</f>
        <v>0</v>
      </c>
    </row>
    <row r="220" spans="1:8" s="20" customFormat="1" ht="12.75" x14ac:dyDescent="0.2">
      <c r="A220" s="21"/>
      <c r="B220" s="72" t="s">
        <v>446</v>
      </c>
      <c r="C220" s="22" t="s">
        <v>377</v>
      </c>
      <c r="D220" s="93">
        <f t="shared" si="3"/>
        <v>0</v>
      </c>
      <c r="E220" s="21"/>
      <c r="F220" s="173"/>
      <c r="H220" s="94">
        <f>'Market Risk 1'!F82</f>
        <v>0</v>
      </c>
    </row>
    <row r="221" spans="1:8" s="20" customFormat="1" ht="12.75" x14ac:dyDescent="0.2">
      <c r="A221" s="21"/>
      <c r="B221" s="72" t="s">
        <v>446</v>
      </c>
      <c r="C221" s="22" t="s">
        <v>378</v>
      </c>
      <c r="D221" s="93">
        <f t="shared" si="3"/>
        <v>0</v>
      </c>
      <c r="E221" s="21"/>
      <c r="F221" s="173"/>
      <c r="H221" s="94">
        <f>'Market Risk 1'!H82</f>
        <v>0</v>
      </c>
    </row>
    <row r="222" spans="1:8" s="20" customFormat="1" ht="12.75" x14ac:dyDescent="0.2">
      <c r="A222" s="21"/>
      <c r="B222" s="72" t="s">
        <v>446</v>
      </c>
      <c r="C222" s="22" t="s">
        <v>109</v>
      </c>
      <c r="D222" s="93">
        <f t="shared" si="3"/>
        <v>0</v>
      </c>
      <c r="E222" s="21"/>
      <c r="F222" s="173"/>
      <c r="H222" s="94">
        <f>'Market Risk 1'!D83</f>
        <v>0</v>
      </c>
    </row>
    <row r="223" spans="1:8" s="20" customFormat="1" ht="12.75" x14ac:dyDescent="0.2">
      <c r="A223" s="21"/>
      <c r="B223" s="72" t="s">
        <v>446</v>
      </c>
      <c r="C223" s="22" t="s">
        <v>379</v>
      </c>
      <c r="D223" s="93">
        <f t="shared" si="3"/>
        <v>0</v>
      </c>
      <c r="E223" s="21"/>
      <c r="F223" s="173"/>
      <c r="H223" s="94">
        <f>'Market Risk 1'!F83</f>
        <v>0</v>
      </c>
    </row>
    <row r="224" spans="1:8" s="20" customFormat="1" ht="12.75" x14ac:dyDescent="0.2">
      <c r="A224" s="21"/>
      <c r="B224" s="72" t="s">
        <v>446</v>
      </c>
      <c r="C224" s="22" t="s">
        <v>380</v>
      </c>
      <c r="D224" s="93">
        <f t="shared" si="3"/>
        <v>0</v>
      </c>
      <c r="E224" s="21"/>
      <c r="F224" s="173"/>
      <c r="H224" s="94">
        <f>'Market Risk 1'!H83</f>
        <v>0</v>
      </c>
    </row>
    <row r="225" spans="1:8" s="20" customFormat="1" ht="12.75" x14ac:dyDescent="0.2">
      <c r="A225" s="21"/>
      <c r="B225" s="72" t="s">
        <v>446</v>
      </c>
      <c r="C225" s="22" t="s">
        <v>110</v>
      </c>
      <c r="D225" s="93">
        <f t="shared" si="3"/>
        <v>0</v>
      </c>
      <c r="E225" s="21"/>
      <c r="F225" s="173"/>
      <c r="H225" s="94">
        <f>'Market Risk 1'!D85</f>
        <v>0</v>
      </c>
    </row>
    <row r="226" spans="1:8" s="20" customFormat="1" ht="12.75" x14ac:dyDescent="0.2">
      <c r="A226" s="21"/>
      <c r="B226" s="72" t="s">
        <v>446</v>
      </c>
      <c r="C226" s="22" t="s">
        <v>381</v>
      </c>
      <c r="D226" s="93">
        <f t="shared" si="3"/>
        <v>0</v>
      </c>
      <c r="E226" s="21"/>
      <c r="F226" s="173"/>
      <c r="H226" s="94">
        <f>'Market Risk 1'!F85</f>
        <v>0</v>
      </c>
    </row>
    <row r="227" spans="1:8" s="20" customFormat="1" ht="12.75" x14ac:dyDescent="0.2">
      <c r="A227" s="21"/>
      <c r="B227" s="72" t="s">
        <v>446</v>
      </c>
      <c r="C227" s="22" t="s">
        <v>382</v>
      </c>
      <c r="D227" s="93">
        <f t="shared" si="3"/>
        <v>0</v>
      </c>
      <c r="E227" s="21"/>
      <c r="F227" s="173"/>
      <c r="H227" s="94">
        <f>'Market Risk 1'!H85</f>
        <v>0</v>
      </c>
    </row>
    <row r="228" spans="1:8" s="20" customFormat="1" ht="12.75" x14ac:dyDescent="0.2">
      <c r="A228" s="21"/>
      <c r="B228" s="72" t="s">
        <v>446</v>
      </c>
      <c r="C228" s="22" t="s">
        <v>111</v>
      </c>
      <c r="D228" s="93">
        <f t="shared" si="3"/>
        <v>0</v>
      </c>
      <c r="E228" s="21"/>
      <c r="F228" s="173"/>
      <c r="H228" s="94">
        <f>'Market Risk 1'!D86</f>
        <v>0</v>
      </c>
    </row>
    <row r="229" spans="1:8" s="20" customFormat="1" ht="12.75" x14ac:dyDescent="0.2">
      <c r="A229" s="21"/>
      <c r="B229" s="72" t="s">
        <v>446</v>
      </c>
      <c r="C229" s="22" t="s">
        <v>383</v>
      </c>
      <c r="D229" s="93">
        <f t="shared" si="3"/>
        <v>0</v>
      </c>
      <c r="E229" s="21"/>
      <c r="F229" s="173"/>
      <c r="H229" s="94">
        <f>'Market Risk 1'!F86</f>
        <v>0</v>
      </c>
    </row>
    <row r="230" spans="1:8" s="20" customFormat="1" ht="12.75" x14ac:dyDescent="0.2">
      <c r="A230" s="21"/>
      <c r="B230" s="72" t="s">
        <v>446</v>
      </c>
      <c r="C230" s="22" t="s">
        <v>384</v>
      </c>
      <c r="D230" s="93">
        <f t="shared" si="3"/>
        <v>0</v>
      </c>
      <c r="E230" s="21"/>
      <c r="F230" s="173"/>
      <c r="H230" s="94">
        <f>'Market Risk 1'!H86</f>
        <v>0</v>
      </c>
    </row>
    <row r="231" spans="1:8" s="20" customFormat="1" ht="12.75" x14ac:dyDescent="0.2">
      <c r="A231" s="21"/>
      <c r="B231" s="72" t="s">
        <v>446</v>
      </c>
      <c r="C231" s="22" t="s">
        <v>292</v>
      </c>
      <c r="D231" s="93">
        <f t="shared" si="3"/>
        <v>0</v>
      </c>
      <c r="E231" s="21"/>
      <c r="F231" s="173"/>
      <c r="H231" s="94">
        <f>'Market Risk 1'!D90</f>
        <v>0</v>
      </c>
    </row>
    <row r="232" spans="1:8" s="20" customFormat="1" ht="12.75" x14ac:dyDescent="0.2">
      <c r="A232" s="21"/>
      <c r="B232" s="72" t="s">
        <v>446</v>
      </c>
      <c r="C232" s="22" t="s">
        <v>385</v>
      </c>
      <c r="D232" s="93">
        <f t="shared" si="3"/>
        <v>0</v>
      </c>
      <c r="E232" s="21"/>
      <c r="F232" s="173"/>
      <c r="H232" s="94">
        <f>'Market Risk 1'!F90</f>
        <v>0</v>
      </c>
    </row>
    <row r="233" spans="1:8" s="20" customFormat="1" ht="12.75" x14ac:dyDescent="0.2">
      <c r="A233" s="21"/>
      <c r="B233" s="72" t="s">
        <v>446</v>
      </c>
      <c r="C233" s="22" t="s">
        <v>386</v>
      </c>
      <c r="D233" s="93">
        <f t="shared" si="3"/>
        <v>0</v>
      </c>
      <c r="E233" s="21"/>
      <c r="F233" s="173"/>
      <c r="H233" s="94">
        <f>'Market Risk 1'!H90</f>
        <v>0</v>
      </c>
    </row>
    <row r="234" spans="1:8" s="20" customFormat="1" ht="12.75" x14ac:dyDescent="0.2">
      <c r="A234" s="21"/>
      <c r="B234" s="72" t="s">
        <v>446</v>
      </c>
      <c r="C234" s="22" t="s">
        <v>112</v>
      </c>
      <c r="D234" s="93">
        <f t="shared" si="3"/>
        <v>0</v>
      </c>
      <c r="E234" s="21"/>
      <c r="F234" s="173"/>
      <c r="H234" s="94">
        <f>'Market Risk 1'!D96</f>
        <v>0</v>
      </c>
    </row>
    <row r="235" spans="1:8" s="20" customFormat="1" ht="12.75" x14ac:dyDescent="0.2">
      <c r="A235" s="21"/>
      <c r="B235" s="72" t="s">
        <v>446</v>
      </c>
      <c r="C235" s="22" t="s">
        <v>387</v>
      </c>
      <c r="D235" s="93">
        <f t="shared" si="3"/>
        <v>0</v>
      </c>
      <c r="E235" s="21"/>
      <c r="F235" s="173"/>
      <c r="H235" s="94">
        <f>'Market Risk 1'!F96</f>
        <v>0</v>
      </c>
    </row>
    <row r="236" spans="1:8" s="20" customFormat="1" ht="12.75" x14ac:dyDescent="0.2">
      <c r="A236" s="21"/>
      <c r="B236" s="72" t="s">
        <v>446</v>
      </c>
      <c r="C236" s="22" t="s">
        <v>388</v>
      </c>
      <c r="D236" s="93">
        <f t="shared" si="3"/>
        <v>0</v>
      </c>
      <c r="E236" s="21"/>
      <c r="F236" s="173"/>
      <c r="H236" s="94">
        <f>'Market Risk 1'!H96</f>
        <v>0</v>
      </c>
    </row>
    <row r="237" spans="1:8" s="20" customFormat="1" ht="12.75" x14ac:dyDescent="0.2">
      <c r="A237" s="21"/>
      <c r="B237" s="72" t="s">
        <v>446</v>
      </c>
      <c r="C237" s="22" t="s">
        <v>420</v>
      </c>
      <c r="D237" s="93">
        <f t="shared" si="3"/>
        <v>0</v>
      </c>
      <c r="E237" s="21"/>
      <c r="F237" s="173"/>
      <c r="H237" s="94">
        <f>'Market Risk 1'!D98</f>
        <v>0</v>
      </c>
    </row>
    <row r="238" spans="1:8" s="20" customFormat="1" ht="12.75" x14ac:dyDescent="0.2">
      <c r="A238" s="21"/>
      <c r="B238" s="72" t="s">
        <v>446</v>
      </c>
      <c r="C238" s="22" t="s">
        <v>421</v>
      </c>
      <c r="D238" s="93">
        <f t="shared" si="3"/>
        <v>0</v>
      </c>
      <c r="E238" s="21"/>
      <c r="F238" s="173"/>
      <c r="H238" s="94">
        <f>'Market Risk 1'!F98</f>
        <v>0</v>
      </c>
    </row>
    <row r="239" spans="1:8" s="20" customFormat="1" ht="12.75" x14ac:dyDescent="0.2">
      <c r="A239" s="21"/>
      <c r="B239" s="72" t="s">
        <v>446</v>
      </c>
      <c r="C239" s="22" t="s">
        <v>422</v>
      </c>
      <c r="D239" s="93">
        <f t="shared" si="3"/>
        <v>0</v>
      </c>
      <c r="E239" s="21"/>
      <c r="F239" s="173"/>
      <c r="H239" s="94">
        <f>'Market Risk 1'!H98</f>
        <v>0</v>
      </c>
    </row>
    <row r="240" spans="1:8" s="20" customFormat="1" ht="12.75" x14ac:dyDescent="0.2">
      <c r="A240" s="21"/>
      <c r="B240" s="72" t="s">
        <v>446</v>
      </c>
      <c r="C240" s="22" t="s">
        <v>113</v>
      </c>
      <c r="D240" s="93">
        <f t="shared" si="3"/>
        <v>0</v>
      </c>
      <c r="E240" s="21"/>
      <c r="F240" s="173"/>
      <c r="H240" s="94">
        <f>'Market Risk 1'!D100</f>
        <v>0</v>
      </c>
    </row>
    <row r="241" spans="1:8" s="20" customFormat="1" ht="12.75" x14ac:dyDescent="0.2">
      <c r="A241" s="21"/>
      <c r="B241" s="72" t="s">
        <v>446</v>
      </c>
      <c r="C241" s="22" t="s">
        <v>389</v>
      </c>
      <c r="D241" s="93">
        <f t="shared" si="3"/>
        <v>0</v>
      </c>
      <c r="E241" s="21"/>
      <c r="F241" s="173"/>
      <c r="H241" s="94">
        <f>'Market Risk 1'!F100</f>
        <v>0</v>
      </c>
    </row>
    <row r="242" spans="1:8" s="20" customFormat="1" ht="12.75" x14ac:dyDescent="0.2">
      <c r="A242" s="21"/>
      <c r="B242" s="72" t="s">
        <v>446</v>
      </c>
      <c r="C242" s="22" t="s">
        <v>390</v>
      </c>
      <c r="D242" s="93">
        <f t="shared" ref="D242:D248" si="4">IF(ISBLANK(F242),H242,F242)</f>
        <v>0</v>
      </c>
      <c r="E242" s="21"/>
      <c r="F242" s="173"/>
      <c r="H242" s="94">
        <f>'Market Risk 1'!H100</f>
        <v>0</v>
      </c>
    </row>
    <row r="243" spans="1:8" s="20" customFormat="1" ht="12.75" x14ac:dyDescent="0.2">
      <c r="A243" s="21"/>
      <c r="B243" s="72" t="s">
        <v>446</v>
      </c>
      <c r="C243" s="22" t="s">
        <v>114</v>
      </c>
      <c r="D243" s="93">
        <f t="shared" si="4"/>
        <v>0</v>
      </c>
      <c r="E243" s="21"/>
      <c r="F243" s="173"/>
      <c r="H243" s="94">
        <f>'Market Risk 1'!D101</f>
        <v>0</v>
      </c>
    </row>
    <row r="244" spans="1:8" s="20" customFormat="1" ht="12.75" x14ac:dyDescent="0.2">
      <c r="A244" s="21"/>
      <c r="B244" s="72" t="s">
        <v>446</v>
      </c>
      <c r="C244" s="22" t="s">
        <v>391</v>
      </c>
      <c r="D244" s="93">
        <f t="shared" si="4"/>
        <v>0</v>
      </c>
      <c r="E244" s="21"/>
      <c r="F244" s="173"/>
      <c r="H244" s="94">
        <f>'Market Risk 1'!F101</f>
        <v>0</v>
      </c>
    </row>
    <row r="245" spans="1:8" s="20" customFormat="1" ht="12.75" x14ac:dyDescent="0.2">
      <c r="A245" s="21"/>
      <c r="B245" s="72" t="s">
        <v>446</v>
      </c>
      <c r="C245" s="22" t="s">
        <v>392</v>
      </c>
      <c r="D245" s="93">
        <f t="shared" si="4"/>
        <v>0</v>
      </c>
      <c r="E245" s="21"/>
      <c r="F245" s="173"/>
      <c r="H245" s="94">
        <f>'Market Risk 1'!H101</f>
        <v>0</v>
      </c>
    </row>
    <row r="246" spans="1:8" s="20" customFormat="1" ht="12.75" x14ac:dyDescent="0.2">
      <c r="A246" s="21"/>
      <c r="B246" s="72" t="s">
        <v>446</v>
      </c>
      <c r="C246" s="22" t="s">
        <v>115</v>
      </c>
      <c r="D246" s="93">
        <f t="shared" si="4"/>
        <v>0</v>
      </c>
      <c r="E246" s="21"/>
      <c r="F246" s="173"/>
      <c r="H246" s="94">
        <f>'Market Risk 1'!D107</f>
        <v>0</v>
      </c>
    </row>
    <row r="247" spans="1:8" s="20" customFormat="1" ht="12.75" x14ac:dyDescent="0.2">
      <c r="A247" s="21"/>
      <c r="B247" s="72" t="s">
        <v>446</v>
      </c>
      <c r="C247" s="22" t="s">
        <v>393</v>
      </c>
      <c r="D247" s="93">
        <f t="shared" si="4"/>
        <v>0</v>
      </c>
      <c r="E247" s="21"/>
      <c r="F247" s="173"/>
      <c r="H247" s="94">
        <f>'Market Risk 1'!F107</f>
        <v>0</v>
      </c>
    </row>
    <row r="248" spans="1:8" s="20" customFormat="1" ht="12.75" x14ac:dyDescent="0.2">
      <c r="A248" s="21"/>
      <c r="B248" s="72" t="s">
        <v>446</v>
      </c>
      <c r="C248" s="22" t="s">
        <v>394</v>
      </c>
      <c r="D248" s="93">
        <f t="shared" si="4"/>
        <v>0</v>
      </c>
      <c r="E248" s="21"/>
      <c r="F248" s="173"/>
      <c r="H248" s="94">
        <f>'Market Risk 1'!H107</f>
        <v>0</v>
      </c>
    </row>
    <row r="249" spans="1:8" s="21" customFormat="1" ht="6" customHeight="1" x14ac:dyDescent="0.2">
      <c r="B249" s="74"/>
      <c r="C249" s="73"/>
      <c r="D249" s="78"/>
      <c r="F249" s="169"/>
      <c r="G249" s="30"/>
      <c r="H249" s="169"/>
    </row>
    <row r="250" spans="1:8" s="20" customFormat="1" ht="12.75" x14ac:dyDescent="0.2">
      <c r="A250" s="1"/>
      <c r="B250" s="72" t="s">
        <v>447</v>
      </c>
      <c r="C250" s="22" t="s">
        <v>69</v>
      </c>
      <c r="D250" s="93">
        <f t="shared" ref="D250:D279" si="5">IF(ISBLANK(F250),H250,F250)</f>
        <v>0</v>
      </c>
      <c r="E250" s="21"/>
      <c r="F250" s="173"/>
      <c r="H250" s="94">
        <f>'Life Underwriting Risk 1'!D7</f>
        <v>0</v>
      </c>
    </row>
    <row r="251" spans="1:8" s="20" customFormat="1" ht="12.75" x14ac:dyDescent="0.2">
      <c r="A251" s="21"/>
      <c r="B251" s="72" t="s">
        <v>447</v>
      </c>
      <c r="C251" s="22" t="s">
        <v>396</v>
      </c>
      <c r="D251" s="93">
        <f t="shared" si="5"/>
        <v>0</v>
      </c>
      <c r="E251" s="21"/>
      <c r="F251" s="173"/>
      <c r="H251" s="94">
        <f>'Life Underwriting Risk 1'!F7</f>
        <v>0</v>
      </c>
    </row>
    <row r="252" spans="1:8" s="20" customFormat="1" ht="12.75" x14ac:dyDescent="0.2">
      <c r="A252" s="21"/>
      <c r="B252" s="72" t="s">
        <v>447</v>
      </c>
      <c r="C252" s="22" t="s">
        <v>397</v>
      </c>
      <c r="D252" s="93">
        <f t="shared" si="5"/>
        <v>0</v>
      </c>
      <c r="E252" s="21"/>
      <c r="F252" s="173"/>
      <c r="H252" s="94">
        <f>'Life Underwriting Risk 1'!H7</f>
        <v>0</v>
      </c>
    </row>
    <row r="253" spans="1:8" s="20" customFormat="1" ht="12.75" x14ac:dyDescent="0.2">
      <c r="A253" s="21"/>
      <c r="B253" s="72" t="s">
        <v>447</v>
      </c>
      <c r="C253" s="22" t="s">
        <v>70</v>
      </c>
      <c r="D253" s="93">
        <f t="shared" si="5"/>
        <v>0</v>
      </c>
      <c r="E253" s="21"/>
      <c r="F253" s="173"/>
      <c r="H253" s="94">
        <f>'Life Underwriting Risk 1'!D13</f>
        <v>0</v>
      </c>
    </row>
    <row r="254" spans="1:8" s="20" customFormat="1" ht="12.75" x14ac:dyDescent="0.2">
      <c r="A254" s="21"/>
      <c r="B254" s="72" t="s">
        <v>447</v>
      </c>
      <c r="C254" s="22" t="s">
        <v>398</v>
      </c>
      <c r="D254" s="93">
        <f t="shared" si="5"/>
        <v>0</v>
      </c>
      <c r="E254" s="21"/>
      <c r="F254" s="173"/>
      <c r="H254" s="94">
        <f>'Life Underwriting Risk 1'!F13</f>
        <v>0</v>
      </c>
    </row>
    <row r="255" spans="1:8" s="20" customFormat="1" ht="12.75" x14ac:dyDescent="0.2">
      <c r="A255" s="21"/>
      <c r="B255" s="72" t="s">
        <v>447</v>
      </c>
      <c r="C255" s="22" t="s">
        <v>399</v>
      </c>
      <c r="D255" s="93">
        <f t="shared" si="5"/>
        <v>0</v>
      </c>
      <c r="E255" s="21"/>
      <c r="F255" s="173"/>
      <c r="H255" s="94">
        <f>'Life Underwriting Risk 1'!H13</f>
        <v>0</v>
      </c>
    </row>
    <row r="256" spans="1:8" s="20" customFormat="1" ht="12.75" x14ac:dyDescent="0.2">
      <c r="A256" s="21"/>
      <c r="B256" s="72" t="s">
        <v>447</v>
      </c>
      <c r="C256" s="22" t="s">
        <v>71</v>
      </c>
      <c r="D256" s="93">
        <f t="shared" si="5"/>
        <v>0</v>
      </c>
      <c r="E256" s="21"/>
      <c r="F256" s="173"/>
      <c r="H256" s="94">
        <f>'Life Underwriting Risk 1'!D19</f>
        <v>0</v>
      </c>
    </row>
    <row r="257" spans="1:8" s="20" customFormat="1" ht="12.75" x14ac:dyDescent="0.2">
      <c r="A257" s="21"/>
      <c r="B257" s="23" t="s">
        <v>447</v>
      </c>
      <c r="C257" s="22" t="s">
        <v>400</v>
      </c>
      <c r="D257" s="93">
        <f t="shared" si="5"/>
        <v>0</v>
      </c>
      <c r="E257" s="21"/>
      <c r="F257" s="173"/>
      <c r="H257" s="94">
        <f>'Life Underwriting Risk 1'!F19</f>
        <v>0</v>
      </c>
    </row>
    <row r="258" spans="1:8" s="20" customFormat="1" ht="12.75" x14ac:dyDescent="0.2">
      <c r="A258" s="21"/>
      <c r="B258" s="23" t="s">
        <v>447</v>
      </c>
      <c r="C258" s="22" t="s">
        <v>401</v>
      </c>
      <c r="D258" s="93">
        <f t="shared" si="5"/>
        <v>0</v>
      </c>
      <c r="E258" s="21"/>
      <c r="F258" s="173"/>
      <c r="H258" s="94">
        <f>'Life Underwriting Risk 1'!H19</f>
        <v>0</v>
      </c>
    </row>
    <row r="259" spans="1:8" s="20" customFormat="1" ht="12.75" x14ac:dyDescent="0.2">
      <c r="A259" s="1"/>
      <c r="B259" s="23" t="s">
        <v>447</v>
      </c>
      <c r="C259" s="22" t="s">
        <v>72</v>
      </c>
      <c r="D259" s="93">
        <f t="shared" si="5"/>
        <v>0</v>
      </c>
      <c r="E259" s="21"/>
      <c r="F259" s="173"/>
      <c r="H259" s="94">
        <f>'Life Underwriting Risk 1'!D21</f>
        <v>0</v>
      </c>
    </row>
    <row r="260" spans="1:8" s="20" customFormat="1" ht="12.75" x14ac:dyDescent="0.2">
      <c r="A260" s="1"/>
      <c r="B260" s="23" t="s">
        <v>447</v>
      </c>
      <c r="C260" s="22" t="s">
        <v>402</v>
      </c>
      <c r="D260" s="93">
        <f t="shared" si="5"/>
        <v>0</v>
      </c>
      <c r="E260" s="21"/>
      <c r="F260" s="173"/>
      <c r="H260" s="94">
        <f>'Life Underwriting Risk 1'!F21</f>
        <v>0</v>
      </c>
    </row>
    <row r="261" spans="1:8" s="20" customFormat="1" ht="12.75" x14ac:dyDescent="0.2">
      <c r="A261" s="1"/>
      <c r="B261" s="23" t="s">
        <v>447</v>
      </c>
      <c r="C261" s="22" t="s">
        <v>403</v>
      </c>
      <c r="D261" s="93">
        <f t="shared" si="5"/>
        <v>0</v>
      </c>
      <c r="E261" s="21"/>
      <c r="F261" s="173"/>
      <c r="H261" s="94">
        <f>'Life Underwriting Risk 1'!H21</f>
        <v>0</v>
      </c>
    </row>
    <row r="262" spans="1:8" s="20" customFormat="1" ht="12.75" x14ac:dyDescent="0.2">
      <c r="A262" s="1"/>
      <c r="B262" s="23" t="s">
        <v>447</v>
      </c>
      <c r="C262" s="22" t="s">
        <v>73</v>
      </c>
      <c r="D262" s="93">
        <f t="shared" si="5"/>
        <v>0</v>
      </c>
      <c r="E262" s="21"/>
      <c r="F262" s="173"/>
      <c r="H262" s="94">
        <f>'Life Underwriting Risk 1'!D27</f>
        <v>0</v>
      </c>
    </row>
    <row r="263" spans="1:8" s="20" customFormat="1" ht="12.75" x14ac:dyDescent="0.2">
      <c r="A263" s="21"/>
      <c r="B263" s="23" t="s">
        <v>447</v>
      </c>
      <c r="C263" s="22" t="s">
        <v>404</v>
      </c>
      <c r="D263" s="93">
        <f t="shared" si="5"/>
        <v>0</v>
      </c>
      <c r="E263" s="21"/>
      <c r="F263" s="173"/>
      <c r="H263" s="94">
        <f>'Life Underwriting Risk 1'!F27</f>
        <v>0</v>
      </c>
    </row>
    <row r="264" spans="1:8" s="20" customFormat="1" ht="12.75" x14ac:dyDescent="0.2">
      <c r="A264" s="21"/>
      <c r="B264" s="23" t="s">
        <v>447</v>
      </c>
      <c r="C264" s="22" t="s">
        <v>405</v>
      </c>
      <c r="D264" s="93">
        <f t="shared" si="5"/>
        <v>0</v>
      </c>
      <c r="E264" s="21"/>
      <c r="F264" s="173"/>
      <c r="H264" s="94">
        <f>'Life Underwriting Risk 1'!H27</f>
        <v>0</v>
      </c>
    </row>
    <row r="265" spans="1:8" s="20" customFormat="1" ht="12.75" x14ac:dyDescent="0.2">
      <c r="A265" s="21"/>
      <c r="B265" s="23" t="s">
        <v>447</v>
      </c>
      <c r="C265" s="22" t="s">
        <v>74</v>
      </c>
      <c r="D265" s="93">
        <f t="shared" si="5"/>
        <v>0</v>
      </c>
      <c r="E265" s="21"/>
      <c r="F265" s="173"/>
      <c r="H265" s="94">
        <f>'Life Underwriting Risk 1'!D28</f>
        <v>0</v>
      </c>
    </row>
    <row r="266" spans="1:8" s="20" customFormat="1" ht="12.75" x14ac:dyDescent="0.2">
      <c r="A266" s="21"/>
      <c r="B266" s="23" t="s">
        <v>447</v>
      </c>
      <c r="C266" s="22" t="s">
        <v>406</v>
      </c>
      <c r="D266" s="93">
        <f t="shared" si="5"/>
        <v>0</v>
      </c>
      <c r="E266" s="21"/>
      <c r="F266" s="173"/>
      <c r="H266" s="94">
        <f>'Life Underwriting Risk 1'!F28</f>
        <v>0</v>
      </c>
    </row>
    <row r="267" spans="1:8" s="20" customFormat="1" ht="12.75" x14ac:dyDescent="0.2">
      <c r="A267" s="21"/>
      <c r="B267" s="23" t="s">
        <v>447</v>
      </c>
      <c r="C267" s="22" t="s">
        <v>407</v>
      </c>
      <c r="D267" s="93">
        <f t="shared" si="5"/>
        <v>0</v>
      </c>
      <c r="E267" s="21"/>
      <c r="F267" s="173"/>
      <c r="H267" s="94">
        <f>'Life Underwriting Risk 1'!H28</f>
        <v>0</v>
      </c>
    </row>
    <row r="268" spans="1:8" s="20" customFormat="1" ht="12.75" x14ac:dyDescent="0.2">
      <c r="A268" s="21"/>
      <c r="B268" s="23" t="s">
        <v>447</v>
      </c>
      <c r="C268" s="22" t="s">
        <v>78</v>
      </c>
      <c r="D268" s="93">
        <f t="shared" si="5"/>
        <v>0</v>
      </c>
      <c r="E268" s="21"/>
      <c r="F268" s="173"/>
      <c r="H268" s="94">
        <f>'Life Underwriting Risk 1'!D29</f>
        <v>0</v>
      </c>
    </row>
    <row r="269" spans="1:8" s="20" customFormat="1" ht="12.75" x14ac:dyDescent="0.2">
      <c r="A269" s="21"/>
      <c r="B269" s="23" t="s">
        <v>447</v>
      </c>
      <c r="C269" s="22" t="s">
        <v>408</v>
      </c>
      <c r="D269" s="93">
        <f t="shared" si="5"/>
        <v>0</v>
      </c>
      <c r="E269" s="21"/>
      <c r="F269" s="173"/>
      <c r="H269" s="94">
        <f>'Life Underwriting Risk 1'!F29</f>
        <v>0</v>
      </c>
    </row>
    <row r="270" spans="1:8" s="20" customFormat="1" ht="12.75" x14ac:dyDescent="0.2">
      <c r="A270" s="21"/>
      <c r="B270" s="23" t="s">
        <v>447</v>
      </c>
      <c r="C270" s="22" t="s">
        <v>409</v>
      </c>
      <c r="D270" s="93">
        <f t="shared" si="5"/>
        <v>0</v>
      </c>
      <c r="E270" s="21"/>
      <c r="F270" s="173"/>
      <c r="H270" s="94">
        <f>'Life Underwriting Risk 1'!H29</f>
        <v>0</v>
      </c>
    </row>
    <row r="271" spans="1:8" s="20" customFormat="1" ht="12.75" x14ac:dyDescent="0.2">
      <c r="A271" s="21"/>
      <c r="B271" s="23" t="s">
        <v>447</v>
      </c>
      <c r="C271" s="22" t="s">
        <v>75</v>
      </c>
      <c r="D271" s="93">
        <f t="shared" si="5"/>
        <v>0</v>
      </c>
      <c r="E271" s="21"/>
      <c r="F271" s="173"/>
      <c r="H271" s="94">
        <f>'Life Underwriting Risk 1'!D35</f>
        <v>0</v>
      </c>
    </row>
    <row r="272" spans="1:8" s="20" customFormat="1" ht="12.75" x14ac:dyDescent="0.2">
      <c r="A272" s="21"/>
      <c r="B272" s="23" t="s">
        <v>447</v>
      </c>
      <c r="C272" s="22" t="s">
        <v>410</v>
      </c>
      <c r="D272" s="93">
        <f t="shared" si="5"/>
        <v>0</v>
      </c>
      <c r="E272" s="21"/>
      <c r="F272" s="173"/>
      <c r="H272" s="94">
        <f>'Life Underwriting Risk 1'!F35</f>
        <v>0</v>
      </c>
    </row>
    <row r="273" spans="1:8" s="20" customFormat="1" ht="12.75" x14ac:dyDescent="0.2">
      <c r="A273" s="21"/>
      <c r="B273" s="23" t="s">
        <v>447</v>
      </c>
      <c r="C273" s="22" t="s">
        <v>411</v>
      </c>
      <c r="D273" s="93">
        <f t="shared" si="5"/>
        <v>0</v>
      </c>
      <c r="E273" s="21"/>
      <c r="F273" s="173"/>
      <c r="H273" s="94">
        <f>'Life Underwriting Risk 1'!H35</f>
        <v>0</v>
      </c>
    </row>
    <row r="274" spans="1:8" s="20" customFormat="1" ht="12.75" x14ac:dyDescent="0.2">
      <c r="A274" s="21"/>
      <c r="B274" s="23" t="s">
        <v>447</v>
      </c>
      <c r="C274" s="22" t="s">
        <v>76</v>
      </c>
      <c r="D274" s="93">
        <f t="shared" si="5"/>
        <v>0</v>
      </c>
      <c r="E274" s="21"/>
      <c r="F274" s="173"/>
      <c r="H274" s="94">
        <f>'Life Underwriting Risk 1'!D41</f>
        <v>0</v>
      </c>
    </row>
    <row r="275" spans="1:8" s="20" customFormat="1" ht="12.75" x14ac:dyDescent="0.2">
      <c r="A275" s="21"/>
      <c r="B275" s="23" t="s">
        <v>447</v>
      </c>
      <c r="C275" s="22" t="s">
        <v>412</v>
      </c>
      <c r="D275" s="93">
        <f t="shared" si="5"/>
        <v>0</v>
      </c>
      <c r="E275" s="21"/>
      <c r="F275" s="173"/>
      <c r="H275" s="94">
        <f>'Life Underwriting Risk 1'!F41</f>
        <v>0</v>
      </c>
    </row>
    <row r="276" spans="1:8" s="20" customFormat="1" ht="12.75" x14ac:dyDescent="0.2">
      <c r="A276" s="21"/>
      <c r="B276" s="23" t="s">
        <v>447</v>
      </c>
      <c r="C276" s="22" t="s">
        <v>413</v>
      </c>
      <c r="D276" s="93">
        <f t="shared" si="5"/>
        <v>0</v>
      </c>
      <c r="E276" s="21"/>
      <c r="F276" s="173"/>
      <c r="H276" s="94">
        <f>'Life Underwriting Risk 1'!H41</f>
        <v>0</v>
      </c>
    </row>
    <row r="277" spans="1:8" s="20" customFormat="1" ht="12.75" x14ac:dyDescent="0.2">
      <c r="A277" s="21"/>
      <c r="B277" s="23" t="s">
        <v>447</v>
      </c>
      <c r="C277" s="22" t="s">
        <v>77</v>
      </c>
      <c r="D277" s="93">
        <f t="shared" si="5"/>
        <v>0</v>
      </c>
      <c r="E277" s="21"/>
      <c r="F277" s="173"/>
      <c r="H277" s="94">
        <f>'Life Underwriting Risk 1'!D47</f>
        <v>0</v>
      </c>
    </row>
    <row r="278" spans="1:8" s="20" customFormat="1" ht="12.75" x14ac:dyDescent="0.2">
      <c r="A278" s="21"/>
      <c r="B278" s="23" t="s">
        <v>447</v>
      </c>
      <c r="C278" s="22" t="s">
        <v>414</v>
      </c>
      <c r="D278" s="93">
        <f t="shared" si="5"/>
        <v>0</v>
      </c>
      <c r="E278" s="21"/>
      <c r="F278" s="173"/>
      <c r="H278" s="94">
        <f>'Life Underwriting Risk 1'!F47</f>
        <v>0</v>
      </c>
    </row>
    <row r="279" spans="1:8" s="20" customFormat="1" ht="12.75" x14ac:dyDescent="0.2">
      <c r="A279" s="21"/>
      <c r="B279" s="23" t="s">
        <v>447</v>
      </c>
      <c r="C279" s="22" t="s">
        <v>415</v>
      </c>
      <c r="D279" s="93">
        <f t="shared" si="5"/>
        <v>0</v>
      </c>
      <c r="E279" s="21"/>
      <c r="F279" s="173"/>
      <c r="H279" s="94">
        <f>'Life Underwriting Risk 1'!H47</f>
        <v>0</v>
      </c>
    </row>
    <row r="280" spans="1:8" s="21" customFormat="1" ht="6" customHeight="1" x14ac:dyDescent="0.2">
      <c r="B280" s="74"/>
      <c r="C280" s="73"/>
      <c r="D280" s="78"/>
      <c r="F280" s="169"/>
      <c r="G280" s="30"/>
      <c r="H280" s="169"/>
    </row>
    <row r="281" spans="1:8" s="21" customFormat="1" ht="12.75" customHeight="1" x14ac:dyDescent="0.2">
      <c r="B281" s="72" t="s">
        <v>448</v>
      </c>
      <c r="C281" s="22" t="s">
        <v>69</v>
      </c>
      <c r="D281" s="93">
        <f t="shared" ref="D281:D314" si="6">IF(ISBLANK(F281),H281,F281)</f>
        <v>0</v>
      </c>
      <c r="F281" s="173"/>
      <c r="G281" s="30"/>
      <c r="H281" s="94">
        <f>'Health Underwriting Risk 1'!D14</f>
        <v>0</v>
      </c>
    </row>
    <row r="282" spans="1:8" s="21" customFormat="1" ht="12.75" customHeight="1" x14ac:dyDescent="0.2">
      <c r="B282" s="72" t="s">
        <v>448</v>
      </c>
      <c r="C282" s="22" t="s">
        <v>396</v>
      </c>
      <c r="D282" s="93">
        <f t="shared" si="6"/>
        <v>0</v>
      </c>
      <c r="F282" s="173"/>
      <c r="G282" s="30"/>
      <c r="H282" s="94">
        <f>'Health Underwriting Risk 1'!F14</f>
        <v>0</v>
      </c>
    </row>
    <row r="283" spans="1:8" s="21" customFormat="1" ht="12.75" customHeight="1" x14ac:dyDescent="0.2">
      <c r="B283" s="72" t="s">
        <v>448</v>
      </c>
      <c r="C283" s="22" t="s">
        <v>397</v>
      </c>
      <c r="D283" s="93">
        <f t="shared" si="6"/>
        <v>0</v>
      </c>
      <c r="F283" s="173"/>
      <c r="G283" s="30"/>
      <c r="H283" s="94">
        <f>'Health Underwriting Risk 1'!H14</f>
        <v>0</v>
      </c>
    </row>
    <row r="284" spans="1:8" s="21" customFormat="1" ht="12.75" customHeight="1" x14ac:dyDescent="0.2">
      <c r="B284" s="72" t="s">
        <v>448</v>
      </c>
      <c r="C284" s="22" t="s">
        <v>70</v>
      </c>
      <c r="D284" s="93">
        <f t="shared" si="6"/>
        <v>0</v>
      </c>
      <c r="F284" s="173"/>
      <c r="G284" s="30"/>
      <c r="H284" s="94">
        <f>'Health Underwriting Risk 1'!D20</f>
        <v>0</v>
      </c>
    </row>
    <row r="285" spans="1:8" s="21" customFormat="1" ht="12.75" customHeight="1" x14ac:dyDescent="0.2">
      <c r="B285" s="72" t="s">
        <v>448</v>
      </c>
      <c r="C285" s="22" t="s">
        <v>398</v>
      </c>
      <c r="D285" s="93">
        <f t="shared" si="6"/>
        <v>0</v>
      </c>
      <c r="F285" s="173"/>
      <c r="G285" s="30"/>
      <c r="H285" s="94">
        <f>'Health Underwriting Risk 1'!F20</f>
        <v>0</v>
      </c>
    </row>
    <row r="286" spans="1:8" s="21" customFormat="1" ht="12.75" customHeight="1" x14ac:dyDescent="0.2">
      <c r="B286" s="72" t="s">
        <v>448</v>
      </c>
      <c r="C286" s="22" t="s">
        <v>399</v>
      </c>
      <c r="D286" s="93">
        <f t="shared" si="6"/>
        <v>0</v>
      </c>
      <c r="F286" s="173"/>
      <c r="G286" s="30"/>
      <c r="H286" s="94">
        <f>'Health Underwriting Risk 1'!H20</f>
        <v>0</v>
      </c>
    </row>
    <row r="287" spans="1:8" s="21" customFormat="1" ht="12.75" customHeight="1" x14ac:dyDescent="0.2">
      <c r="B287" s="72" t="s">
        <v>448</v>
      </c>
      <c r="C287" s="22" t="s">
        <v>442</v>
      </c>
      <c r="D287" s="93">
        <f t="shared" si="6"/>
        <v>0</v>
      </c>
      <c r="F287" s="173"/>
      <c r="G287" s="30"/>
      <c r="H287" s="94">
        <f>'Health Underwriting Risk 1'!D26</f>
        <v>0</v>
      </c>
    </row>
    <row r="288" spans="1:8" s="21" customFormat="1" ht="12.75" customHeight="1" x14ac:dyDescent="0.2">
      <c r="B288" s="72" t="s">
        <v>448</v>
      </c>
      <c r="C288" s="22" t="s">
        <v>443</v>
      </c>
      <c r="D288" s="93">
        <f t="shared" si="6"/>
        <v>0</v>
      </c>
      <c r="F288" s="173"/>
      <c r="G288" s="30"/>
      <c r="H288" s="94">
        <f>'Health Underwriting Risk 1'!F26</f>
        <v>0</v>
      </c>
    </row>
    <row r="289" spans="2:8" s="21" customFormat="1" ht="12.75" customHeight="1" x14ac:dyDescent="0.2">
      <c r="B289" s="72" t="s">
        <v>448</v>
      </c>
      <c r="C289" s="22" t="s">
        <v>444</v>
      </c>
      <c r="D289" s="93">
        <f t="shared" si="6"/>
        <v>0</v>
      </c>
      <c r="F289" s="173"/>
      <c r="G289" s="30"/>
      <c r="H289" s="94">
        <f>'Health Underwriting Risk 1'!H26</f>
        <v>0</v>
      </c>
    </row>
    <row r="290" spans="2:8" s="21" customFormat="1" ht="12.75" customHeight="1" x14ac:dyDescent="0.2">
      <c r="B290" s="72" t="s">
        <v>448</v>
      </c>
      <c r="C290" s="22" t="s">
        <v>439</v>
      </c>
      <c r="D290" s="93">
        <f t="shared" si="6"/>
        <v>0</v>
      </c>
      <c r="F290" s="173"/>
      <c r="G290" s="30"/>
      <c r="H290" s="94">
        <f>'Health Underwriting Risk 1'!D27</f>
        <v>0</v>
      </c>
    </row>
    <row r="291" spans="2:8" s="21" customFormat="1" ht="12.75" customHeight="1" x14ac:dyDescent="0.2">
      <c r="B291" s="23" t="s">
        <v>448</v>
      </c>
      <c r="C291" s="22" t="s">
        <v>440</v>
      </c>
      <c r="D291" s="93">
        <f t="shared" si="6"/>
        <v>0</v>
      </c>
      <c r="F291" s="173"/>
      <c r="G291" s="30"/>
      <c r="H291" s="94">
        <f>'Health Underwriting Risk 1'!F27</f>
        <v>0</v>
      </c>
    </row>
    <row r="292" spans="2:8" s="21" customFormat="1" ht="12.75" customHeight="1" x14ac:dyDescent="0.2">
      <c r="B292" s="23" t="s">
        <v>448</v>
      </c>
      <c r="C292" s="22" t="s">
        <v>441</v>
      </c>
      <c r="D292" s="93">
        <f t="shared" si="6"/>
        <v>0</v>
      </c>
      <c r="F292" s="173"/>
      <c r="G292" s="30"/>
      <c r="H292" s="94">
        <f>'Health Underwriting Risk 1'!H27</f>
        <v>0</v>
      </c>
    </row>
    <row r="293" spans="2:8" s="21" customFormat="1" ht="12.75" customHeight="1" x14ac:dyDescent="0.2">
      <c r="B293" s="23" t="s">
        <v>448</v>
      </c>
      <c r="C293" s="22" t="s">
        <v>436</v>
      </c>
      <c r="D293" s="93">
        <f t="shared" si="6"/>
        <v>0</v>
      </c>
      <c r="F293" s="173"/>
      <c r="G293" s="30"/>
      <c r="H293" s="94">
        <f>'Health Underwriting Risk 1'!D29</f>
        <v>0</v>
      </c>
    </row>
    <row r="294" spans="2:8" s="21" customFormat="1" ht="12.75" customHeight="1" x14ac:dyDescent="0.2">
      <c r="B294" s="23" t="s">
        <v>448</v>
      </c>
      <c r="C294" s="22" t="s">
        <v>437</v>
      </c>
      <c r="D294" s="93">
        <f t="shared" si="6"/>
        <v>0</v>
      </c>
      <c r="F294" s="173"/>
      <c r="G294" s="30"/>
      <c r="H294" s="94">
        <f>'Health Underwriting Risk 1'!F29</f>
        <v>0</v>
      </c>
    </row>
    <row r="295" spans="2:8" s="21" customFormat="1" ht="12.75" customHeight="1" x14ac:dyDescent="0.2">
      <c r="B295" s="23" t="s">
        <v>448</v>
      </c>
      <c r="C295" s="22" t="s">
        <v>438</v>
      </c>
      <c r="D295" s="93">
        <f t="shared" si="6"/>
        <v>0</v>
      </c>
      <c r="F295" s="173"/>
      <c r="G295" s="30"/>
      <c r="H295" s="94">
        <f>'Health Underwriting Risk 1'!H29</f>
        <v>0</v>
      </c>
    </row>
    <row r="296" spans="2:8" s="21" customFormat="1" ht="12.75" customHeight="1" x14ac:dyDescent="0.2">
      <c r="B296" s="23" t="s">
        <v>448</v>
      </c>
      <c r="C296" s="22" t="s">
        <v>73</v>
      </c>
      <c r="D296" s="93">
        <f t="shared" si="6"/>
        <v>0</v>
      </c>
      <c r="F296" s="173"/>
      <c r="G296" s="30"/>
      <c r="H296" s="94">
        <f>'Health Underwriting Risk 1'!D35</f>
        <v>0</v>
      </c>
    </row>
    <row r="297" spans="2:8" s="21" customFormat="1" ht="12.75" customHeight="1" x14ac:dyDescent="0.2">
      <c r="B297" s="23" t="s">
        <v>448</v>
      </c>
      <c r="C297" s="22" t="s">
        <v>404</v>
      </c>
      <c r="D297" s="93">
        <f t="shared" si="6"/>
        <v>0</v>
      </c>
      <c r="F297" s="173"/>
      <c r="G297" s="30"/>
      <c r="H297" s="94">
        <f>'Health Underwriting Risk 1'!F35</f>
        <v>0</v>
      </c>
    </row>
    <row r="298" spans="2:8" s="21" customFormat="1" ht="12.75" customHeight="1" x14ac:dyDescent="0.2">
      <c r="B298" s="23" t="s">
        <v>448</v>
      </c>
      <c r="C298" s="22" t="s">
        <v>405</v>
      </c>
      <c r="D298" s="93">
        <f t="shared" si="6"/>
        <v>0</v>
      </c>
      <c r="F298" s="173"/>
      <c r="G298" s="30"/>
      <c r="H298" s="94">
        <f>'Health Underwriting Risk 1'!H35</f>
        <v>0</v>
      </c>
    </row>
    <row r="299" spans="2:8" s="21" customFormat="1" ht="12.75" customHeight="1" x14ac:dyDescent="0.2">
      <c r="B299" s="23" t="s">
        <v>448</v>
      </c>
      <c r="C299" s="22" t="s">
        <v>74</v>
      </c>
      <c r="D299" s="93">
        <f t="shared" si="6"/>
        <v>0</v>
      </c>
      <c r="F299" s="173"/>
      <c r="G299" s="30"/>
      <c r="H299" s="94">
        <f>'Health Underwriting Risk 1'!D36</f>
        <v>0</v>
      </c>
    </row>
    <row r="300" spans="2:8" s="21" customFormat="1" ht="12.75" customHeight="1" x14ac:dyDescent="0.2">
      <c r="B300" s="23" t="s">
        <v>448</v>
      </c>
      <c r="C300" s="22" t="s">
        <v>406</v>
      </c>
      <c r="D300" s="93">
        <f t="shared" si="6"/>
        <v>0</v>
      </c>
      <c r="F300" s="173"/>
      <c r="G300" s="30"/>
      <c r="H300" s="94">
        <f>'Health Underwriting Risk 1'!F36</f>
        <v>0</v>
      </c>
    </row>
    <row r="301" spans="2:8" s="21" customFormat="1" ht="12.75" customHeight="1" x14ac:dyDescent="0.2">
      <c r="B301" s="23" t="s">
        <v>448</v>
      </c>
      <c r="C301" s="22" t="s">
        <v>407</v>
      </c>
      <c r="D301" s="93">
        <f t="shared" si="6"/>
        <v>0</v>
      </c>
      <c r="F301" s="173"/>
      <c r="G301" s="30"/>
      <c r="H301" s="94">
        <f>'Health Underwriting Risk 1'!H36</f>
        <v>0</v>
      </c>
    </row>
    <row r="302" spans="2:8" s="21" customFormat="1" ht="12.75" customHeight="1" x14ac:dyDescent="0.2">
      <c r="B302" s="23" t="s">
        <v>448</v>
      </c>
      <c r="C302" s="22" t="s">
        <v>78</v>
      </c>
      <c r="D302" s="93">
        <f t="shared" si="6"/>
        <v>0</v>
      </c>
      <c r="F302" s="173"/>
      <c r="G302" s="30"/>
      <c r="H302" s="94">
        <f>'Health Underwriting Risk 1'!D37</f>
        <v>0</v>
      </c>
    </row>
    <row r="303" spans="2:8" s="21" customFormat="1" ht="12.75" customHeight="1" x14ac:dyDescent="0.2">
      <c r="B303" s="23" t="s">
        <v>448</v>
      </c>
      <c r="C303" s="22" t="s">
        <v>408</v>
      </c>
      <c r="D303" s="93">
        <f t="shared" si="6"/>
        <v>0</v>
      </c>
      <c r="F303" s="173"/>
      <c r="G303" s="30"/>
      <c r="H303" s="94">
        <f>'Health Underwriting Risk 1'!F37</f>
        <v>0</v>
      </c>
    </row>
    <row r="304" spans="2:8" s="21" customFormat="1" ht="12.75" customHeight="1" x14ac:dyDescent="0.2">
      <c r="B304" s="23" t="s">
        <v>448</v>
      </c>
      <c r="C304" s="22" t="s">
        <v>409</v>
      </c>
      <c r="D304" s="93">
        <f t="shared" si="6"/>
        <v>0</v>
      </c>
      <c r="F304" s="173"/>
      <c r="G304" s="30"/>
      <c r="H304" s="94">
        <f>'Health Underwriting Risk 1'!H37</f>
        <v>0</v>
      </c>
    </row>
    <row r="305" spans="1:8" s="21" customFormat="1" ht="12.75" customHeight="1" x14ac:dyDescent="0.2">
      <c r="B305" s="23" t="s">
        <v>448</v>
      </c>
      <c r="C305" s="22" t="s">
        <v>75</v>
      </c>
      <c r="D305" s="93">
        <f t="shared" si="6"/>
        <v>0</v>
      </c>
      <c r="F305" s="173"/>
      <c r="G305" s="30"/>
      <c r="H305" s="94">
        <f>'Health Underwriting Risk 1'!D43</f>
        <v>0</v>
      </c>
    </row>
    <row r="306" spans="1:8" s="21" customFormat="1" ht="12.75" customHeight="1" x14ac:dyDescent="0.2">
      <c r="B306" s="23" t="s">
        <v>448</v>
      </c>
      <c r="C306" s="22" t="s">
        <v>410</v>
      </c>
      <c r="D306" s="93">
        <f t="shared" si="6"/>
        <v>0</v>
      </c>
      <c r="F306" s="173"/>
      <c r="G306" s="30"/>
      <c r="H306" s="94">
        <f>'Health Underwriting Risk 1'!F43</f>
        <v>0</v>
      </c>
    </row>
    <row r="307" spans="1:8" s="21" customFormat="1" ht="12.75" customHeight="1" x14ac:dyDescent="0.2">
      <c r="B307" s="23" t="s">
        <v>448</v>
      </c>
      <c r="C307" s="22" t="s">
        <v>411</v>
      </c>
      <c r="D307" s="93">
        <f t="shared" si="6"/>
        <v>0</v>
      </c>
      <c r="F307" s="173"/>
      <c r="G307" s="30"/>
      <c r="H307" s="94">
        <f>'Health Underwriting Risk 1'!H43</f>
        <v>0</v>
      </c>
    </row>
    <row r="308" spans="1:8" s="21" customFormat="1" ht="12.75" customHeight="1" x14ac:dyDescent="0.2">
      <c r="B308" s="23" t="s">
        <v>448</v>
      </c>
      <c r="C308" s="22" t="s">
        <v>76</v>
      </c>
      <c r="D308" s="93">
        <f t="shared" si="6"/>
        <v>0</v>
      </c>
      <c r="F308" s="173"/>
      <c r="G308" s="30"/>
      <c r="H308" s="94">
        <f>'Health Underwriting Risk 1'!D49</f>
        <v>0</v>
      </c>
    </row>
    <row r="309" spans="1:8" s="21" customFormat="1" ht="12.75" customHeight="1" x14ac:dyDescent="0.2">
      <c r="B309" s="23" t="s">
        <v>448</v>
      </c>
      <c r="C309" s="22" t="s">
        <v>412</v>
      </c>
      <c r="D309" s="93">
        <f t="shared" si="6"/>
        <v>0</v>
      </c>
      <c r="F309" s="173"/>
      <c r="G309" s="30"/>
      <c r="H309" s="94">
        <f>'Health Underwriting Risk 1'!F49</f>
        <v>0</v>
      </c>
    </row>
    <row r="310" spans="1:8" s="21" customFormat="1" ht="12.75" customHeight="1" x14ac:dyDescent="0.2">
      <c r="B310" s="23" t="s">
        <v>448</v>
      </c>
      <c r="C310" s="22" t="s">
        <v>413</v>
      </c>
      <c r="D310" s="93">
        <f t="shared" si="6"/>
        <v>0</v>
      </c>
      <c r="F310" s="173"/>
      <c r="G310" s="30"/>
      <c r="H310" s="94">
        <f>'Health Underwriting Risk 1'!H49</f>
        <v>0</v>
      </c>
    </row>
    <row r="311" spans="1:8" s="21" customFormat="1" ht="12.75" customHeight="1" x14ac:dyDescent="0.2">
      <c r="B311" s="23" t="s">
        <v>448</v>
      </c>
      <c r="C311" s="22" t="s">
        <v>432</v>
      </c>
      <c r="D311" s="93">
        <f t="shared" si="6"/>
        <v>0</v>
      </c>
      <c r="F311" s="173"/>
      <c r="G311" s="30"/>
      <c r="H311" s="94">
        <f>'Health Underwriting Risk 1'!F7</f>
        <v>0</v>
      </c>
    </row>
    <row r="312" spans="1:8" s="21" customFormat="1" ht="12.75" customHeight="1" x14ac:dyDescent="0.2">
      <c r="B312" s="23" t="s">
        <v>448</v>
      </c>
      <c r="C312" s="22" t="s">
        <v>433</v>
      </c>
      <c r="D312" s="93">
        <f t="shared" si="6"/>
        <v>0</v>
      </c>
      <c r="F312" s="173"/>
      <c r="G312" s="30"/>
      <c r="H312" s="94">
        <f>'Health Underwriting Risk 1'!H7</f>
        <v>0</v>
      </c>
    </row>
    <row r="313" spans="1:8" s="21" customFormat="1" ht="12.75" customHeight="1" x14ac:dyDescent="0.2">
      <c r="B313" s="23" t="s">
        <v>448</v>
      </c>
      <c r="C313" s="22" t="s">
        <v>484</v>
      </c>
      <c r="D313" s="93">
        <f t="shared" si="6"/>
        <v>0</v>
      </c>
      <c r="F313" s="173"/>
      <c r="G313" s="30"/>
      <c r="H313" s="94">
        <f>'Health Underwriting Risk 1'!F8</f>
        <v>0</v>
      </c>
    </row>
    <row r="314" spans="1:8" s="21" customFormat="1" ht="12.75" customHeight="1" x14ac:dyDescent="0.2">
      <c r="B314" s="23" t="s">
        <v>448</v>
      </c>
      <c r="C314" s="22" t="s">
        <v>485</v>
      </c>
      <c r="D314" s="93">
        <f t="shared" si="6"/>
        <v>0</v>
      </c>
      <c r="F314" s="173"/>
      <c r="G314" s="30"/>
      <c r="H314" s="94">
        <f>'Health Underwriting Risk 1'!H8</f>
        <v>0</v>
      </c>
    </row>
    <row r="315" spans="1:8" s="21" customFormat="1" ht="6" customHeight="1" thickBot="1" x14ac:dyDescent="0.25">
      <c r="B315" s="74"/>
      <c r="C315" s="73"/>
      <c r="D315" s="78"/>
      <c r="F315" s="170"/>
      <c r="G315" s="30"/>
      <c r="H315" s="170"/>
    </row>
    <row r="316" spans="1:8" s="30" customFormat="1" x14ac:dyDescent="0.2">
      <c r="A316" s="1"/>
      <c r="D316" s="80"/>
      <c r="E316" s="21"/>
      <c r="F316" s="80"/>
      <c r="H316" s="80"/>
    </row>
    <row r="317" spans="1:8" s="30" customFormat="1" x14ac:dyDescent="0.2">
      <c r="A317" s="1"/>
      <c r="D317" s="80"/>
      <c r="E317" s="21"/>
      <c r="F317" s="80"/>
      <c r="H317" s="80"/>
    </row>
    <row r="318" spans="1:8" s="81" customFormat="1" hidden="1" x14ac:dyDescent="0.2">
      <c r="A318" s="71"/>
      <c r="D318" s="82"/>
      <c r="E318" s="71"/>
      <c r="F318" s="82"/>
      <c r="H318" s="82"/>
    </row>
    <row r="319" spans="1:8" hidden="1" x14ac:dyDescent="0.2"/>
    <row r="320" spans="1:8" hidden="1" x14ac:dyDescent="0.2"/>
    <row r="321" spans="1:1" hidden="1" x14ac:dyDescent="0.2"/>
    <row r="322" spans="1:1" hidden="1" x14ac:dyDescent="0.2"/>
    <row r="323" spans="1:1" hidden="1" x14ac:dyDescent="0.2"/>
    <row r="324" spans="1:1" hidden="1" x14ac:dyDescent="0.2">
      <c r="A324" s="1"/>
    </row>
    <row r="325" spans="1:1" hidden="1" x14ac:dyDescent="0.2"/>
    <row r="326" spans="1:1" hidden="1" x14ac:dyDescent="0.2">
      <c r="A326" s="1"/>
    </row>
    <row r="327" spans="1:1" hidden="1" x14ac:dyDescent="0.2">
      <c r="A327" s="1"/>
    </row>
    <row r="328" spans="1:1" hidden="1" x14ac:dyDescent="0.2">
      <c r="A328" s="1"/>
    </row>
    <row r="329" spans="1:1" hidden="1" x14ac:dyDescent="0.2"/>
    <row r="330" spans="1:1" hidden="1" x14ac:dyDescent="0.2"/>
    <row r="331" spans="1:1" hidden="1" x14ac:dyDescent="0.2"/>
    <row r="332" spans="1:1" hidden="1" x14ac:dyDescent="0.2"/>
    <row r="333" spans="1:1" hidden="1" x14ac:dyDescent="0.2"/>
    <row r="334" spans="1:1" hidden="1" x14ac:dyDescent="0.2"/>
    <row r="335" spans="1:1" hidden="1" x14ac:dyDescent="0.2"/>
    <row r="336" spans="1:1" hidden="1" x14ac:dyDescent="0.2"/>
    <row r="337" spans="1:1" hidden="1" x14ac:dyDescent="0.2"/>
    <row r="338" spans="1:1" hidden="1" x14ac:dyDescent="0.2">
      <c r="A338" s="17"/>
    </row>
    <row r="339" spans="1:1" hidden="1" x14ac:dyDescent="0.2"/>
    <row r="340" spans="1:1" hidden="1" x14ac:dyDescent="0.2"/>
    <row r="341" spans="1:1" hidden="1" x14ac:dyDescent="0.2"/>
    <row r="342" spans="1:1" hidden="1" x14ac:dyDescent="0.2"/>
    <row r="343" spans="1:1" hidden="1" x14ac:dyDescent="0.2"/>
    <row r="344" spans="1:1" hidden="1" x14ac:dyDescent="0.2"/>
    <row r="345" spans="1:1" hidden="1" x14ac:dyDescent="0.2"/>
    <row r="346" spans="1:1" hidden="1" x14ac:dyDescent="0.2"/>
    <row r="347" spans="1:1" hidden="1" x14ac:dyDescent="0.2"/>
    <row r="348" spans="1:1" hidden="1" x14ac:dyDescent="0.2"/>
    <row r="349" spans="1:1" hidden="1" x14ac:dyDescent="0.2"/>
    <row r="350" spans="1:1" hidden="1" x14ac:dyDescent="0.2"/>
    <row r="351" spans="1:1" hidden="1" x14ac:dyDescent="0.2"/>
    <row r="352" spans="1:1"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sheetData>
  <sheetProtection algorithmName="SHA-512" hashValue="sqx25wsDfaBBwxEyMLK2KqTXEzjeft7fx3eMtyClDeNeHca2WBSlN1I3/3XiHw72BDcykuWYl+dyyFCXTUSxYA==" saltValue="XL6my3/DHB3PnVrsCE7XWA==" spinCount="100000" sheet="1" objects="1" scenarios="1" formatCells="0" formatColumns="0" formatRows="0"/>
  <protectedRanges>
    <protectedRange sqref="F11:F112 F114:F314 F6:F9" name="Range1"/>
  </protectedRanges>
  <dataValidations count="2">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F4"/>
    <dataValidation allowBlank="1" showInputMessage="1" showErrorMessage="1" promptTitle="Data from tab" prompt="This collects the data entered in the relevant tab." sqref="H4:H5"/>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3"/>
  <sheetViews>
    <sheetView topLeftCell="A103" zoomScale="85" zoomScaleNormal="85" workbookViewId="0">
      <selection activeCell="F51" sqref="F51"/>
    </sheetView>
  </sheetViews>
  <sheetFormatPr defaultColWidth="0" defaultRowHeight="14.25" x14ac:dyDescent="0.2"/>
  <cols>
    <col min="1" max="1" width="1.875" style="21" customWidth="1"/>
    <col min="2" max="2" width="40.625" style="30" customWidth="1"/>
    <col min="3" max="3" width="3.875" style="1" customWidth="1"/>
    <col min="4" max="4" width="9.875" style="30" customWidth="1"/>
    <col min="5" max="5" width="1.875" style="30" customWidth="1"/>
    <col min="6" max="6" width="9.875" style="30" customWidth="1"/>
    <col min="7" max="7" width="1.875" style="30" customWidth="1"/>
    <col min="8" max="8" width="1.875" style="21" customWidth="1"/>
    <col min="9" max="9" width="9" style="30" bestFit="1" customWidth="1"/>
    <col min="10" max="10" width="1.875" style="21" customWidth="1"/>
    <col min="11" max="26" width="0" style="30" hidden="1" customWidth="1"/>
    <col min="27" max="16384" width="9" style="30" hidden="1"/>
  </cols>
  <sheetData>
    <row r="1" spans="1:10" s="24" customFormat="1" ht="15.75" x14ac:dyDescent="0.25">
      <c r="A1" s="2" t="str">
        <f ca="1">RIGHT(CELL("filename",$A$1),LEN(CELL("filename",$A$1))-FIND("]",CELL("filename",$A$1)))</f>
        <v>Regulatory Balance Sheet 1</v>
      </c>
      <c r="B1" s="2"/>
      <c r="C1" s="3"/>
      <c r="D1" s="3"/>
      <c r="E1" s="3"/>
      <c r="F1" s="3"/>
      <c r="G1" s="3"/>
      <c r="H1" s="2"/>
      <c r="I1" s="3"/>
      <c r="J1" s="2"/>
    </row>
    <row r="2" spans="1:10" s="27" customFormat="1" ht="12.75" x14ac:dyDescent="0.2">
      <c r="A2" s="26"/>
      <c r="B2" s="26"/>
      <c r="C2" s="26"/>
      <c r="D2" s="26"/>
      <c r="E2" s="26"/>
      <c r="F2" s="26"/>
      <c r="G2" s="26"/>
      <c r="H2" s="26"/>
      <c r="I2" s="28"/>
      <c r="J2" s="26"/>
    </row>
    <row r="4" spans="1:10" x14ac:dyDescent="0.2">
      <c r="B4" s="249" t="s">
        <v>491</v>
      </c>
      <c r="C4" s="250"/>
      <c r="D4" s="250"/>
      <c r="E4" s="250"/>
      <c r="F4" s="250"/>
      <c r="G4" s="250"/>
      <c r="H4" s="250"/>
      <c r="I4" s="250"/>
    </row>
    <row r="5" spans="1:10" x14ac:dyDescent="0.2">
      <c r="B5" s="250"/>
      <c r="C5" s="250"/>
      <c r="D5" s="250"/>
      <c r="E5" s="250"/>
      <c r="F5" s="250"/>
      <c r="G5" s="250"/>
      <c r="H5" s="250"/>
      <c r="I5" s="250"/>
    </row>
    <row r="6" spans="1:10" ht="15" thickBot="1" x14ac:dyDescent="0.25">
      <c r="E6" s="83"/>
      <c r="F6" s="18"/>
    </row>
    <row r="7" spans="1:10" ht="25.5" x14ac:dyDescent="0.2">
      <c r="B7" s="196" t="s">
        <v>119</v>
      </c>
      <c r="C7" s="197"/>
      <c r="D7" s="198" t="s">
        <v>120</v>
      </c>
      <c r="E7" s="199"/>
      <c r="F7" s="198" t="s">
        <v>121</v>
      </c>
      <c r="G7" s="200"/>
    </row>
    <row r="8" spans="1:10" ht="15" thickBot="1" x14ac:dyDescent="0.25">
      <c r="B8" s="201"/>
      <c r="C8" s="202"/>
      <c r="D8" s="195" t="str">
        <f>"'000"</f>
        <v>'000</v>
      </c>
      <c r="E8" s="203"/>
      <c r="F8" s="195" t="str">
        <f>"'000"</f>
        <v>'000</v>
      </c>
      <c r="G8" s="204"/>
    </row>
    <row r="9" spans="1:10" s="1" customFormat="1" ht="12.75" x14ac:dyDescent="0.2">
      <c r="B9" s="4"/>
      <c r="C9" s="5"/>
      <c r="D9" s="5"/>
      <c r="E9" s="5"/>
      <c r="F9" s="5"/>
      <c r="G9" s="6"/>
    </row>
    <row r="10" spans="1:10" s="1" customFormat="1" ht="12.75" x14ac:dyDescent="0.2">
      <c r="B10" s="50" t="s">
        <v>122</v>
      </c>
      <c r="C10" s="51"/>
      <c r="D10" s="52"/>
      <c r="E10" s="51"/>
      <c r="F10" s="52"/>
      <c r="G10" s="53"/>
    </row>
    <row r="11" spans="1:10" s="1" customFormat="1" ht="12.75" x14ac:dyDescent="0.2">
      <c r="B11" s="4"/>
      <c r="C11" s="5"/>
      <c r="D11" s="5"/>
      <c r="E11" s="5"/>
      <c r="F11" s="5"/>
      <c r="G11" s="6"/>
    </row>
    <row r="12" spans="1:10" x14ac:dyDescent="0.2">
      <c r="B12" s="97" t="s">
        <v>123</v>
      </c>
      <c r="C12" s="5"/>
      <c r="D12" s="103"/>
      <c r="E12" s="104"/>
      <c r="F12" s="105"/>
      <c r="G12" s="6"/>
    </row>
    <row r="13" spans="1:10" x14ac:dyDescent="0.2">
      <c r="B13" s="97" t="s">
        <v>124</v>
      </c>
      <c r="C13" s="5"/>
      <c r="D13" s="103"/>
      <c r="E13" s="104"/>
      <c r="F13" s="103"/>
      <c r="G13" s="6"/>
    </row>
    <row r="14" spans="1:10" x14ac:dyDescent="0.2">
      <c r="B14" s="97" t="s">
        <v>125</v>
      </c>
      <c r="C14" s="5"/>
      <c r="D14" s="103"/>
      <c r="E14" s="104"/>
      <c r="F14" s="103"/>
      <c r="G14" s="6"/>
    </row>
    <row r="15" spans="1:10" s="1" customFormat="1" ht="12.75" x14ac:dyDescent="0.2">
      <c r="B15" s="4"/>
      <c r="C15" s="5"/>
      <c r="D15" s="104"/>
      <c r="E15" s="104"/>
      <c r="F15" s="104"/>
      <c r="G15" s="6"/>
    </row>
    <row r="16" spans="1:10" x14ac:dyDescent="0.2">
      <c r="B16" s="4" t="s">
        <v>126</v>
      </c>
      <c r="C16" s="5"/>
      <c r="D16" s="106">
        <f>SUM(D12:D14)</f>
        <v>0</v>
      </c>
      <c r="E16" s="104"/>
      <c r="F16" s="106">
        <f>SUM(F12:F14)</f>
        <v>0</v>
      </c>
      <c r="G16" s="6"/>
      <c r="I16" s="85"/>
    </row>
    <row r="17" spans="2:7" s="1" customFormat="1" ht="12.75" x14ac:dyDescent="0.2">
      <c r="B17" s="4"/>
      <c r="C17" s="5"/>
      <c r="D17" s="104"/>
      <c r="E17" s="104"/>
      <c r="F17" s="104"/>
      <c r="G17" s="6"/>
    </row>
    <row r="18" spans="2:7" s="1" customFormat="1" ht="12.75" x14ac:dyDescent="0.2">
      <c r="B18" s="50" t="s">
        <v>127</v>
      </c>
      <c r="C18" s="51"/>
      <c r="D18" s="107"/>
      <c r="E18" s="108"/>
      <c r="F18" s="107"/>
      <c r="G18" s="53"/>
    </row>
    <row r="19" spans="2:7" s="1" customFormat="1" ht="12.75" x14ac:dyDescent="0.2">
      <c r="B19" s="4"/>
      <c r="C19" s="5"/>
      <c r="D19" s="104"/>
      <c r="E19" s="104"/>
      <c r="F19" s="104"/>
      <c r="G19" s="6"/>
    </row>
    <row r="20" spans="2:7" x14ac:dyDescent="0.2">
      <c r="B20" s="97" t="s">
        <v>128</v>
      </c>
      <c r="C20" s="5"/>
      <c r="D20" s="103"/>
      <c r="E20" s="104"/>
      <c r="F20" s="103"/>
      <c r="G20" s="6"/>
    </row>
    <row r="21" spans="2:7" x14ac:dyDescent="0.2">
      <c r="B21" s="97" t="s">
        <v>129</v>
      </c>
      <c r="C21" s="5"/>
      <c r="D21" s="103"/>
      <c r="E21" s="104"/>
      <c r="F21" s="103"/>
      <c r="G21" s="6"/>
    </row>
    <row r="22" spans="2:7" x14ac:dyDescent="0.2">
      <c r="B22" s="97" t="s">
        <v>130</v>
      </c>
      <c r="C22" s="5"/>
      <c r="D22" s="103"/>
      <c r="E22" s="104"/>
      <c r="F22" s="103"/>
      <c r="G22" s="6"/>
    </row>
    <row r="23" spans="2:7" x14ac:dyDescent="0.2">
      <c r="B23" s="97" t="s">
        <v>131</v>
      </c>
      <c r="C23" s="5"/>
      <c r="D23" s="103"/>
      <c r="E23" s="104"/>
      <c r="F23" s="103"/>
      <c r="G23" s="6"/>
    </row>
    <row r="24" spans="2:7" x14ac:dyDescent="0.2">
      <c r="B24" s="97" t="s">
        <v>132</v>
      </c>
      <c r="C24" s="5"/>
      <c r="D24" s="103"/>
      <c r="E24" s="104"/>
      <c r="F24" s="103"/>
      <c r="G24" s="6"/>
    </row>
    <row r="25" spans="2:7" x14ac:dyDescent="0.2">
      <c r="B25" s="97" t="s">
        <v>133</v>
      </c>
      <c r="C25" s="5"/>
      <c r="D25" s="103"/>
      <c r="E25" s="104"/>
      <c r="F25" s="103"/>
      <c r="G25" s="6"/>
    </row>
    <row r="26" spans="2:7" x14ac:dyDescent="0.2">
      <c r="B26" s="97" t="s">
        <v>134</v>
      </c>
      <c r="C26" s="5"/>
      <c r="D26" s="103"/>
      <c r="E26" s="104"/>
      <c r="F26" s="103"/>
      <c r="G26" s="6"/>
    </row>
    <row r="27" spans="2:7" x14ac:dyDescent="0.2">
      <c r="B27" s="97" t="s">
        <v>135</v>
      </c>
      <c r="C27" s="5"/>
      <c r="D27" s="103"/>
      <c r="E27" s="104"/>
      <c r="F27" s="103"/>
      <c r="G27" s="6"/>
    </row>
    <row r="28" spans="2:7" x14ac:dyDescent="0.2">
      <c r="B28" s="97" t="s">
        <v>136</v>
      </c>
      <c r="C28" s="5"/>
      <c r="D28" s="103"/>
      <c r="E28" s="104"/>
      <c r="F28" s="103"/>
      <c r="G28" s="6"/>
    </row>
    <row r="29" spans="2:7" x14ac:dyDescent="0.2">
      <c r="B29" s="97" t="s">
        <v>137</v>
      </c>
      <c r="C29" s="5"/>
      <c r="D29" s="106">
        <f>SUM(D30:D34)</f>
        <v>0</v>
      </c>
      <c r="E29" s="104"/>
      <c r="F29" s="106">
        <f>SUM(F30:F34)</f>
        <v>0</v>
      </c>
      <c r="G29" s="6"/>
    </row>
    <row r="30" spans="2:7" x14ac:dyDescent="0.2">
      <c r="B30" s="98" t="s">
        <v>138</v>
      </c>
      <c r="C30" s="5"/>
      <c r="D30" s="103"/>
      <c r="E30" s="104"/>
      <c r="F30" s="103"/>
      <c r="G30" s="6"/>
    </row>
    <row r="31" spans="2:7" x14ac:dyDescent="0.2">
      <c r="B31" s="98" t="s">
        <v>139</v>
      </c>
      <c r="C31" s="5"/>
      <c r="D31" s="103"/>
      <c r="E31" s="104"/>
      <c r="F31" s="103"/>
      <c r="G31" s="6"/>
    </row>
    <row r="32" spans="2:7" x14ac:dyDescent="0.2">
      <c r="B32" s="98" t="s">
        <v>140</v>
      </c>
      <c r="C32" s="5"/>
      <c r="D32" s="103"/>
      <c r="E32" s="104"/>
      <c r="F32" s="103"/>
      <c r="G32" s="6"/>
    </row>
    <row r="33" spans="2:9" x14ac:dyDescent="0.2">
      <c r="B33" s="98" t="s">
        <v>141</v>
      </c>
      <c r="C33" s="5"/>
      <c r="D33" s="103"/>
      <c r="E33" s="104"/>
      <c r="F33" s="103"/>
      <c r="G33" s="6"/>
    </row>
    <row r="34" spans="2:9" x14ac:dyDescent="0.2">
      <c r="B34" s="98" t="s">
        <v>142</v>
      </c>
      <c r="C34" s="5"/>
      <c r="D34" s="103"/>
      <c r="E34" s="104"/>
      <c r="F34" s="103"/>
      <c r="G34" s="6"/>
    </row>
    <row r="35" spans="2:9" x14ac:dyDescent="0.2">
      <c r="B35" s="97" t="s">
        <v>143</v>
      </c>
      <c r="C35" s="5"/>
      <c r="D35" s="103"/>
      <c r="E35" s="104"/>
      <c r="F35" s="103"/>
      <c r="G35" s="6"/>
    </row>
    <row r="36" spans="2:9" x14ac:dyDescent="0.2">
      <c r="B36" s="97" t="s">
        <v>144</v>
      </c>
      <c r="C36" s="5"/>
      <c r="D36" s="103"/>
      <c r="E36" s="104"/>
      <c r="F36" s="103"/>
      <c r="G36" s="6"/>
    </row>
    <row r="37" spans="2:9" s="1" customFormat="1" ht="12.75" x14ac:dyDescent="0.2">
      <c r="B37" s="4"/>
      <c r="C37" s="5"/>
      <c r="D37" s="104"/>
      <c r="E37" s="104"/>
      <c r="F37" s="104"/>
      <c r="G37" s="6"/>
    </row>
    <row r="38" spans="2:9" x14ac:dyDescent="0.2">
      <c r="B38" s="4" t="s">
        <v>126</v>
      </c>
      <c r="C38" s="5"/>
      <c r="D38" s="106">
        <f>SUM(D20:D29,D35:D36)</f>
        <v>0</v>
      </c>
      <c r="E38" s="104"/>
      <c r="F38" s="106">
        <f>SUM(F20:F29,F35:F36)</f>
        <v>0</v>
      </c>
      <c r="G38" s="6"/>
      <c r="I38" s="85"/>
    </row>
    <row r="39" spans="2:9" s="1" customFormat="1" ht="12.75" x14ac:dyDescent="0.2">
      <c r="B39" s="4"/>
      <c r="C39" s="5"/>
      <c r="D39" s="104"/>
      <c r="E39" s="104"/>
      <c r="F39" s="104"/>
      <c r="G39" s="6"/>
    </row>
    <row r="40" spans="2:9" s="1" customFormat="1" ht="12.75" x14ac:dyDescent="0.2">
      <c r="B40" s="50" t="s">
        <v>145</v>
      </c>
      <c r="C40" s="51"/>
      <c r="D40" s="107"/>
      <c r="E40" s="108"/>
      <c r="F40" s="107"/>
      <c r="G40" s="53"/>
    </row>
    <row r="41" spans="2:9" s="1" customFormat="1" ht="12.75" x14ac:dyDescent="0.2">
      <c r="B41" s="4"/>
      <c r="C41" s="5"/>
      <c r="D41" s="104"/>
      <c r="E41" s="104"/>
      <c r="F41" s="104"/>
      <c r="G41" s="6"/>
    </row>
    <row r="42" spans="2:9" x14ac:dyDescent="0.2">
      <c r="B42" s="97" t="s">
        <v>145</v>
      </c>
      <c r="C42" s="5"/>
      <c r="D42" s="174"/>
      <c r="E42" s="104"/>
      <c r="F42" s="174"/>
      <c r="G42" s="6"/>
    </row>
    <row r="43" spans="2:9" x14ac:dyDescent="0.2">
      <c r="B43" s="97" t="s">
        <v>146</v>
      </c>
      <c r="C43" s="5"/>
      <c r="D43" s="103"/>
      <c r="E43" s="104"/>
      <c r="F43" s="103"/>
      <c r="G43" s="6"/>
    </row>
    <row r="44" spans="2:9" s="1" customFormat="1" ht="12.75" x14ac:dyDescent="0.2">
      <c r="B44" s="4"/>
      <c r="C44" s="5"/>
      <c r="D44" s="104"/>
      <c r="E44" s="104"/>
      <c r="F44" s="104"/>
      <c r="G44" s="6"/>
    </row>
    <row r="45" spans="2:9" x14ac:dyDescent="0.2">
      <c r="B45" s="4" t="s">
        <v>126</v>
      </c>
      <c r="C45" s="5"/>
      <c r="D45" s="106">
        <f>SUM(D42:D43)</f>
        <v>0</v>
      </c>
      <c r="E45" s="104"/>
      <c r="F45" s="106">
        <f>SUM(F42:F43)</f>
        <v>0</v>
      </c>
      <c r="G45" s="6"/>
      <c r="I45" s="85"/>
    </row>
    <row r="46" spans="2:9" s="1" customFormat="1" ht="12.75" x14ac:dyDescent="0.2">
      <c r="B46" s="4"/>
      <c r="C46" s="5"/>
      <c r="D46" s="104"/>
      <c r="E46" s="104"/>
      <c r="F46" s="104"/>
      <c r="G46" s="6"/>
    </row>
    <row r="47" spans="2:9" s="1" customFormat="1" ht="12.75" x14ac:dyDescent="0.2">
      <c r="B47" s="50" t="s">
        <v>147</v>
      </c>
      <c r="C47" s="51"/>
      <c r="D47" s="107"/>
      <c r="E47" s="108"/>
      <c r="F47" s="107"/>
      <c r="G47" s="53"/>
    </row>
    <row r="48" spans="2:9" s="1" customFormat="1" ht="12.75" x14ac:dyDescent="0.2">
      <c r="B48" s="4"/>
      <c r="C48" s="5"/>
      <c r="D48" s="104"/>
      <c r="E48" s="104"/>
      <c r="F48" s="104"/>
      <c r="G48" s="6"/>
    </row>
    <row r="49" spans="2:9" x14ac:dyDescent="0.2">
      <c r="B49" s="97" t="s">
        <v>148</v>
      </c>
      <c r="C49" s="5"/>
      <c r="D49" s="103"/>
      <c r="E49" s="104"/>
      <c r="F49" s="103"/>
      <c r="G49" s="6"/>
    </row>
    <row r="50" spans="2:9" x14ac:dyDescent="0.2">
      <c r="B50" s="97" t="s">
        <v>149</v>
      </c>
      <c r="C50" s="5"/>
      <c r="D50" s="103"/>
      <c r="E50" s="104"/>
      <c r="F50" s="103"/>
      <c r="G50" s="6"/>
    </row>
    <row r="51" spans="2:9" x14ac:dyDescent="0.2">
      <c r="B51" s="97" t="s">
        <v>150</v>
      </c>
      <c r="C51" s="5"/>
      <c r="D51" s="174"/>
      <c r="E51" s="104"/>
      <c r="F51" s="174"/>
      <c r="G51" s="6"/>
    </row>
    <row r="52" spans="2:9" s="1" customFormat="1" ht="12.75" x14ac:dyDescent="0.2">
      <c r="B52" s="4"/>
      <c r="C52" s="5"/>
      <c r="D52" s="104"/>
      <c r="E52" s="104"/>
      <c r="F52" s="104"/>
      <c r="G52" s="6"/>
    </row>
    <row r="53" spans="2:9" x14ac:dyDescent="0.2">
      <c r="B53" s="4" t="s">
        <v>126</v>
      </c>
      <c r="C53" s="5"/>
      <c r="D53" s="106">
        <f>SUM(D49:D51)</f>
        <v>0</v>
      </c>
      <c r="E53" s="104"/>
      <c r="F53" s="106">
        <f>SUM(F49:F51)</f>
        <v>0</v>
      </c>
      <c r="G53" s="6"/>
      <c r="I53" s="85"/>
    </row>
    <row r="54" spans="2:9" s="1" customFormat="1" ht="12.75" x14ac:dyDescent="0.2">
      <c r="B54" s="4"/>
      <c r="C54" s="5"/>
      <c r="D54" s="104"/>
      <c r="E54" s="104"/>
      <c r="F54" s="104"/>
      <c r="G54" s="6"/>
    </row>
    <row r="55" spans="2:9" s="1" customFormat="1" ht="12.75" x14ac:dyDescent="0.2">
      <c r="B55" s="50" t="s">
        <v>151</v>
      </c>
      <c r="C55" s="51"/>
      <c r="D55" s="107"/>
      <c r="E55" s="108"/>
      <c r="F55" s="107"/>
      <c r="G55" s="53"/>
    </row>
    <row r="56" spans="2:9" s="1" customFormat="1" ht="12.75" x14ac:dyDescent="0.2">
      <c r="B56" s="4"/>
      <c r="C56" s="5"/>
      <c r="D56" s="104"/>
      <c r="E56" s="104"/>
      <c r="F56" s="104"/>
      <c r="G56" s="6"/>
    </row>
    <row r="57" spans="2:9" x14ac:dyDescent="0.2">
      <c r="B57" s="97" t="s">
        <v>152</v>
      </c>
      <c r="C57" s="5"/>
      <c r="D57" s="106">
        <f>SUM(D58:D59)</f>
        <v>0</v>
      </c>
      <c r="E57" s="104"/>
      <c r="F57" s="106">
        <f>SUM(F58:F59)</f>
        <v>0</v>
      </c>
      <c r="G57" s="6"/>
    </row>
    <row r="58" spans="2:9" x14ac:dyDescent="0.2">
      <c r="B58" s="98" t="s">
        <v>153</v>
      </c>
      <c r="C58" s="5"/>
      <c r="D58" s="103"/>
      <c r="E58" s="104"/>
      <c r="F58" s="103"/>
      <c r="G58" s="6"/>
    </row>
    <row r="59" spans="2:9" x14ac:dyDescent="0.2">
      <c r="B59" s="98" t="s">
        <v>154</v>
      </c>
      <c r="C59" s="5"/>
      <c r="D59" s="174"/>
      <c r="E59" s="104"/>
      <c r="F59" s="174"/>
      <c r="G59" s="6"/>
    </row>
    <row r="60" spans="2:9" x14ac:dyDescent="0.2">
      <c r="B60" s="97" t="s">
        <v>155</v>
      </c>
      <c r="C60" s="5"/>
      <c r="D60" s="174"/>
      <c r="E60" s="104"/>
      <c r="F60" s="174"/>
      <c r="G60" s="6"/>
    </row>
    <row r="61" spans="2:9" s="1" customFormat="1" ht="12.75" x14ac:dyDescent="0.2">
      <c r="B61" s="4"/>
      <c r="C61" s="5"/>
      <c r="D61" s="104"/>
      <c r="E61" s="104"/>
      <c r="F61" s="104"/>
      <c r="G61" s="6"/>
    </row>
    <row r="62" spans="2:9" x14ac:dyDescent="0.2">
      <c r="B62" s="4" t="s">
        <v>126</v>
      </c>
      <c r="C62" s="5"/>
      <c r="D62" s="106">
        <f>SUM(D58:D60)</f>
        <v>0</v>
      </c>
      <c r="E62" s="104"/>
      <c r="F62" s="106">
        <f>SUM(F58:F60)</f>
        <v>0</v>
      </c>
      <c r="G62" s="6"/>
      <c r="I62" s="85"/>
    </row>
    <row r="63" spans="2:9" s="1" customFormat="1" ht="12.75" x14ac:dyDescent="0.2">
      <c r="B63" s="4"/>
      <c r="C63" s="5"/>
      <c r="D63" s="104"/>
      <c r="E63" s="104"/>
      <c r="F63" s="104"/>
      <c r="G63" s="6"/>
    </row>
    <row r="64" spans="2:9" s="1" customFormat="1" ht="12.75" x14ac:dyDescent="0.2">
      <c r="B64" s="50" t="s">
        <v>156</v>
      </c>
      <c r="C64" s="51"/>
      <c r="D64" s="107"/>
      <c r="E64" s="108"/>
      <c r="F64" s="107"/>
      <c r="G64" s="53"/>
    </row>
    <row r="65" spans="2:9" s="1" customFormat="1" ht="12.75" x14ac:dyDescent="0.2">
      <c r="B65" s="4"/>
      <c r="C65" s="5"/>
      <c r="D65" s="104"/>
      <c r="E65" s="104"/>
      <c r="F65" s="104"/>
      <c r="G65" s="6"/>
    </row>
    <row r="66" spans="2:9" x14ac:dyDescent="0.2">
      <c r="B66" s="97" t="s">
        <v>157</v>
      </c>
      <c r="C66" s="5"/>
      <c r="D66" s="103"/>
      <c r="E66" s="104"/>
      <c r="F66" s="103"/>
      <c r="G66" s="6"/>
    </row>
    <row r="67" spans="2:9" x14ac:dyDescent="0.2">
      <c r="B67" s="97" t="s">
        <v>158</v>
      </c>
      <c r="C67" s="5"/>
      <c r="D67" s="103"/>
      <c r="E67" s="104"/>
      <c r="F67" s="103"/>
      <c r="G67" s="6"/>
    </row>
    <row r="68" spans="2:9" x14ac:dyDescent="0.2">
      <c r="B68" s="97" t="s">
        <v>475</v>
      </c>
      <c r="C68" s="5"/>
      <c r="D68" s="103"/>
      <c r="E68" s="104"/>
      <c r="F68" s="103"/>
      <c r="G68" s="6"/>
    </row>
    <row r="69" spans="2:9" x14ac:dyDescent="0.2">
      <c r="B69" s="97" t="s">
        <v>159</v>
      </c>
      <c r="C69" s="5"/>
      <c r="D69" s="103"/>
      <c r="E69" s="104"/>
      <c r="F69" s="105"/>
      <c r="G69" s="6"/>
    </row>
    <row r="70" spans="2:9" x14ac:dyDescent="0.2">
      <c r="B70" s="97" t="s">
        <v>160</v>
      </c>
      <c r="C70" s="5"/>
      <c r="D70" s="174"/>
      <c r="E70" s="104"/>
      <c r="F70" s="174"/>
      <c r="G70" s="6"/>
    </row>
    <row r="71" spans="2:9" x14ac:dyDescent="0.2">
      <c r="B71" s="97" t="s">
        <v>161</v>
      </c>
      <c r="C71" s="5"/>
      <c r="D71" s="174"/>
      <c r="E71" s="104"/>
      <c r="F71" s="174"/>
      <c r="G71" s="6"/>
    </row>
    <row r="72" spans="2:9" x14ac:dyDescent="0.2">
      <c r="B72" s="97" t="s">
        <v>162</v>
      </c>
      <c r="C72" s="5"/>
      <c r="D72" s="174"/>
      <c r="E72" s="104"/>
      <c r="F72" s="174"/>
      <c r="G72" s="6"/>
    </row>
    <row r="73" spans="2:9" x14ac:dyDescent="0.2">
      <c r="B73" s="97" t="s">
        <v>163</v>
      </c>
      <c r="C73" s="5"/>
      <c r="D73" s="174"/>
      <c r="E73" s="104"/>
      <c r="F73" s="174"/>
      <c r="G73" s="6"/>
    </row>
    <row r="74" spans="2:9" x14ac:dyDescent="0.2">
      <c r="B74" s="97" t="s">
        <v>164</v>
      </c>
      <c r="C74" s="5"/>
      <c r="D74" s="174"/>
      <c r="E74" s="104"/>
      <c r="F74" s="174"/>
      <c r="G74" s="6"/>
    </row>
    <row r="75" spans="2:9" x14ac:dyDescent="0.2">
      <c r="B75" s="97" t="s">
        <v>165</v>
      </c>
      <c r="C75" s="5"/>
      <c r="D75" s="174"/>
      <c r="E75" s="104"/>
      <c r="F75" s="174"/>
      <c r="G75" s="6"/>
    </row>
    <row r="76" spans="2:9" s="1" customFormat="1" ht="12.75" x14ac:dyDescent="0.2">
      <c r="B76" s="4"/>
      <c r="C76" s="5"/>
      <c r="D76" s="104"/>
      <c r="E76" s="104"/>
      <c r="F76" s="104"/>
      <c r="G76" s="6"/>
    </row>
    <row r="77" spans="2:9" x14ac:dyDescent="0.2">
      <c r="B77" s="4" t="s">
        <v>126</v>
      </c>
      <c r="C77" s="5"/>
      <c r="D77" s="106">
        <f>SUM(D66:D75)</f>
        <v>0</v>
      </c>
      <c r="E77" s="104"/>
      <c r="F77" s="106">
        <f>SUM(F66:F75)</f>
        <v>0</v>
      </c>
      <c r="G77" s="6"/>
      <c r="I77" s="85"/>
    </row>
    <row r="78" spans="2:9" s="1" customFormat="1" ht="12.75" x14ac:dyDescent="0.2">
      <c r="B78" s="4"/>
      <c r="C78" s="5"/>
      <c r="D78" s="104"/>
      <c r="E78" s="104"/>
      <c r="F78" s="104"/>
      <c r="G78" s="6"/>
    </row>
    <row r="79" spans="2:9" s="1" customFormat="1" ht="12.75" x14ac:dyDescent="0.2">
      <c r="B79" s="50" t="s">
        <v>166</v>
      </c>
      <c r="C79" s="51"/>
      <c r="D79" s="107"/>
      <c r="E79" s="108"/>
      <c r="F79" s="107"/>
      <c r="G79" s="53"/>
    </row>
    <row r="80" spans="2:9" s="1" customFormat="1" ht="12.75" x14ac:dyDescent="0.2">
      <c r="B80" s="4"/>
      <c r="C80" s="5"/>
      <c r="D80" s="104"/>
      <c r="E80" s="104"/>
      <c r="F80" s="104"/>
      <c r="G80" s="6"/>
    </row>
    <row r="81" spans="2:20" x14ac:dyDescent="0.2">
      <c r="B81" s="4" t="s">
        <v>167</v>
      </c>
      <c r="C81" s="5"/>
      <c r="D81" s="106">
        <f>SUM(D16,D38,D45,D53,D62,D77)</f>
        <v>0</v>
      </c>
      <c r="E81" s="104"/>
      <c r="F81" s="106">
        <f>SUM(F16,F38,F45,F53,F62,F77)</f>
        <v>0</v>
      </c>
      <c r="G81" s="6"/>
      <c r="I81" s="18"/>
    </row>
    <row r="82" spans="2:20" s="21" customFormat="1" ht="15" thickBot="1" x14ac:dyDescent="0.25">
      <c r="B82" s="7"/>
      <c r="C82" s="8"/>
      <c r="D82" s="109"/>
      <c r="E82" s="109"/>
      <c r="F82" s="109"/>
      <c r="G82" s="9"/>
      <c r="I82" s="30"/>
      <c r="K82" s="30"/>
      <c r="L82" s="30"/>
      <c r="M82" s="30"/>
      <c r="N82" s="30"/>
      <c r="O82" s="30"/>
      <c r="P82" s="30"/>
      <c r="Q82" s="30"/>
      <c r="R82" s="30"/>
      <c r="S82" s="30"/>
      <c r="T82" s="30"/>
    </row>
    <row r="83" spans="2:20" s="21" customFormat="1" ht="15" thickBot="1" x14ac:dyDescent="0.25">
      <c r="B83" s="30"/>
      <c r="C83" s="1"/>
      <c r="D83" s="110"/>
      <c r="E83" s="110"/>
      <c r="F83" s="110"/>
      <c r="G83" s="30"/>
      <c r="I83" s="30"/>
      <c r="K83" s="30"/>
      <c r="L83" s="30"/>
      <c r="M83" s="30"/>
      <c r="N83" s="30"/>
      <c r="O83" s="30"/>
      <c r="P83" s="30"/>
      <c r="Q83" s="30"/>
      <c r="R83" s="30"/>
      <c r="S83" s="30"/>
      <c r="T83" s="30"/>
    </row>
    <row r="84" spans="2:20" ht="25.5" x14ac:dyDescent="0.2">
      <c r="B84" s="196" t="s">
        <v>168</v>
      </c>
      <c r="C84" s="197" t="s">
        <v>65</v>
      </c>
      <c r="D84" s="205" t="s">
        <v>169</v>
      </c>
      <c r="E84" s="206"/>
      <c r="F84" s="205" t="s">
        <v>170</v>
      </c>
      <c r="G84" s="200"/>
    </row>
    <row r="85" spans="2:20" ht="15" thickBot="1" x14ac:dyDescent="0.25">
      <c r="B85" s="201"/>
      <c r="C85" s="202"/>
      <c r="D85" s="195" t="str">
        <f>"'000"</f>
        <v>'000</v>
      </c>
      <c r="E85" s="203"/>
      <c r="F85" s="195" t="str">
        <f>"'000"</f>
        <v>'000</v>
      </c>
      <c r="G85" s="204"/>
    </row>
    <row r="86" spans="2:20" s="1" customFormat="1" ht="12.75" x14ac:dyDescent="0.2">
      <c r="B86" s="4"/>
      <c r="C86" s="5"/>
      <c r="D86" s="104"/>
      <c r="E86" s="104"/>
      <c r="F86" s="104"/>
      <c r="G86" s="6"/>
    </row>
    <row r="87" spans="2:20" s="1" customFormat="1" ht="12.75" x14ac:dyDescent="0.2">
      <c r="B87" s="50" t="s">
        <v>171</v>
      </c>
      <c r="C87" s="51"/>
      <c r="D87" s="107"/>
      <c r="E87" s="108"/>
      <c r="F87" s="107"/>
      <c r="G87" s="53"/>
    </row>
    <row r="88" spans="2:20" s="1" customFormat="1" ht="12.75" x14ac:dyDescent="0.2">
      <c r="B88" s="4"/>
      <c r="C88" s="5"/>
      <c r="D88" s="104"/>
      <c r="E88" s="104"/>
      <c r="F88" s="104"/>
      <c r="G88" s="6"/>
    </row>
    <row r="89" spans="2:20" x14ac:dyDescent="0.2">
      <c r="B89" s="97" t="s">
        <v>477</v>
      </c>
      <c r="C89" s="5"/>
      <c r="D89" s="103"/>
      <c r="E89" s="104"/>
      <c r="F89" s="105"/>
      <c r="G89" s="6"/>
    </row>
    <row r="90" spans="2:20" x14ac:dyDescent="0.2">
      <c r="B90" s="97" t="s">
        <v>302</v>
      </c>
      <c r="C90" s="5"/>
      <c r="D90" s="105"/>
      <c r="E90" s="104"/>
      <c r="F90" s="103"/>
      <c r="G90" s="6"/>
    </row>
    <row r="91" spans="2:20" x14ac:dyDescent="0.2">
      <c r="B91" s="97" t="s">
        <v>303</v>
      </c>
      <c r="C91" s="5"/>
      <c r="D91" s="105"/>
      <c r="E91" s="104"/>
      <c r="F91" s="103"/>
      <c r="G91" s="6"/>
    </row>
    <row r="92" spans="2:20" x14ac:dyDescent="0.2">
      <c r="B92" s="97" t="s">
        <v>172</v>
      </c>
      <c r="C92" s="5"/>
      <c r="D92" s="105"/>
      <c r="E92" s="104"/>
      <c r="F92" s="103"/>
      <c r="G92" s="6"/>
    </row>
    <row r="93" spans="2:20" s="1" customFormat="1" ht="12.75" x14ac:dyDescent="0.2">
      <c r="B93" s="4"/>
      <c r="C93" s="5"/>
      <c r="D93" s="104"/>
      <c r="E93" s="104"/>
      <c r="F93" s="104"/>
      <c r="G93" s="6"/>
    </row>
    <row r="94" spans="2:20" x14ac:dyDescent="0.2">
      <c r="B94" s="4" t="s">
        <v>126</v>
      </c>
      <c r="C94" s="5"/>
      <c r="D94" s="106">
        <f>SUM(D89:D92)</f>
        <v>0</v>
      </c>
      <c r="E94" s="104"/>
      <c r="F94" s="106">
        <f>SUM(F89:F92)</f>
        <v>0</v>
      </c>
      <c r="G94" s="6"/>
      <c r="I94" s="85"/>
    </row>
    <row r="95" spans="2:20" s="1" customFormat="1" ht="12.75" x14ac:dyDescent="0.2">
      <c r="B95" s="4"/>
      <c r="C95" s="5"/>
      <c r="D95" s="104"/>
      <c r="E95" s="104"/>
      <c r="F95" s="104"/>
      <c r="G95" s="6"/>
    </row>
    <row r="96" spans="2:20" s="1" customFormat="1" ht="12.75" x14ac:dyDescent="0.2">
      <c r="B96" s="50" t="s">
        <v>173</v>
      </c>
      <c r="C96" s="51"/>
      <c r="D96" s="107"/>
      <c r="E96" s="108"/>
      <c r="F96" s="107"/>
      <c r="G96" s="53"/>
    </row>
    <row r="97" spans="2:9" s="1" customFormat="1" ht="12.75" x14ac:dyDescent="0.2">
      <c r="B97" s="4"/>
      <c r="C97" s="5"/>
      <c r="D97" s="104"/>
      <c r="E97" s="104"/>
      <c r="F97" s="104"/>
      <c r="G97" s="6"/>
    </row>
    <row r="98" spans="2:9" x14ac:dyDescent="0.2">
      <c r="B98" s="97" t="s">
        <v>477</v>
      </c>
      <c r="C98" s="5"/>
      <c r="D98" s="174"/>
      <c r="E98" s="104"/>
      <c r="F98" s="105"/>
      <c r="G98" s="6"/>
    </row>
    <row r="99" spans="2:9" x14ac:dyDescent="0.2">
      <c r="B99" s="97" t="s">
        <v>302</v>
      </c>
      <c r="C99" s="5"/>
      <c r="D99" s="105"/>
      <c r="E99" s="104"/>
      <c r="F99" s="174"/>
      <c r="G99" s="6"/>
    </row>
    <row r="100" spans="2:9" x14ac:dyDescent="0.2">
      <c r="B100" s="97" t="s">
        <v>303</v>
      </c>
      <c r="C100" s="5"/>
      <c r="D100" s="105"/>
      <c r="E100" s="104"/>
      <c r="F100" s="174"/>
      <c r="G100" s="6"/>
    </row>
    <row r="101" spans="2:9" x14ac:dyDescent="0.2">
      <c r="B101" s="97" t="s">
        <v>172</v>
      </c>
      <c r="C101" s="5"/>
      <c r="D101" s="105"/>
      <c r="E101" s="104"/>
      <c r="F101" s="174"/>
      <c r="G101" s="6"/>
    </row>
    <row r="102" spans="2:9" s="1" customFormat="1" ht="12.75" x14ac:dyDescent="0.2">
      <c r="B102" s="4"/>
      <c r="C102" s="5"/>
      <c r="D102" s="104"/>
      <c r="E102" s="104"/>
      <c r="F102" s="104"/>
      <c r="G102" s="6"/>
    </row>
    <row r="103" spans="2:9" x14ac:dyDescent="0.2">
      <c r="B103" s="4" t="s">
        <v>126</v>
      </c>
      <c r="C103" s="5"/>
      <c r="D103" s="106">
        <f>SUM(D98:D101)</f>
        <v>0</v>
      </c>
      <c r="E103" s="104"/>
      <c r="F103" s="106">
        <f>SUM(F98:F101)</f>
        <v>0</v>
      </c>
      <c r="G103" s="6"/>
      <c r="I103" s="85"/>
    </row>
    <row r="104" spans="2:9" s="1" customFormat="1" ht="12.75" x14ac:dyDescent="0.2">
      <c r="B104" s="4"/>
      <c r="C104" s="5"/>
      <c r="D104" s="104"/>
      <c r="E104" s="104"/>
      <c r="F104" s="104"/>
      <c r="G104" s="6"/>
    </row>
    <row r="105" spans="2:9" s="1" customFormat="1" ht="12.75" x14ac:dyDescent="0.2">
      <c r="B105" s="50" t="s">
        <v>174</v>
      </c>
      <c r="C105" s="51"/>
      <c r="D105" s="107"/>
      <c r="E105" s="108"/>
      <c r="F105" s="107"/>
      <c r="G105" s="53"/>
    </row>
    <row r="106" spans="2:9" s="1" customFormat="1" ht="12.75" x14ac:dyDescent="0.2">
      <c r="B106" s="4"/>
      <c r="C106" s="5"/>
      <c r="D106" s="104"/>
      <c r="E106" s="104"/>
      <c r="F106" s="104"/>
      <c r="G106" s="6"/>
    </row>
    <row r="107" spans="2:9" x14ac:dyDescent="0.2">
      <c r="B107" s="97" t="s">
        <v>175</v>
      </c>
      <c r="C107" s="5"/>
      <c r="D107" s="103"/>
      <c r="E107" s="104"/>
      <c r="F107" s="103"/>
      <c r="G107" s="6"/>
    </row>
    <row r="108" spans="2:9" x14ac:dyDescent="0.2">
      <c r="B108" s="97" t="s">
        <v>476</v>
      </c>
      <c r="C108" s="5"/>
      <c r="D108" s="174"/>
      <c r="E108" s="104"/>
      <c r="F108" s="174"/>
      <c r="G108" s="6"/>
    </row>
    <row r="109" spans="2:9" x14ac:dyDescent="0.2">
      <c r="B109" s="97" t="s">
        <v>137</v>
      </c>
      <c r="C109" s="5"/>
      <c r="D109" s="103"/>
      <c r="E109" s="104"/>
      <c r="F109" s="103"/>
      <c r="G109" s="6"/>
    </row>
    <row r="110" spans="2:9" x14ac:dyDescent="0.2">
      <c r="B110" s="97" t="s">
        <v>176</v>
      </c>
      <c r="C110" s="5"/>
      <c r="D110" s="103"/>
      <c r="E110" s="104"/>
      <c r="F110" s="103"/>
      <c r="G110" s="6"/>
    </row>
    <row r="111" spans="2:9" x14ac:dyDescent="0.2">
      <c r="B111" s="97" t="s">
        <v>177</v>
      </c>
      <c r="C111" s="5"/>
      <c r="D111" s="103"/>
      <c r="E111" s="104"/>
      <c r="F111" s="103"/>
      <c r="G111" s="6"/>
    </row>
    <row r="112" spans="2:9" x14ac:dyDescent="0.2">
      <c r="B112" s="97" t="s">
        <v>178</v>
      </c>
      <c r="C112" s="5"/>
      <c r="D112" s="103"/>
      <c r="E112" s="104"/>
      <c r="F112" s="103"/>
      <c r="G112" s="6"/>
    </row>
    <row r="113" spans="2:20" x14ac:dyDescent="0.2">
      <c r="B113" s="97" t="s">
        <v>179</v>
      </c>
      <c r="C113" s="5"/>
      <c r="D113" s="103"/>
      <c r="E113" s="104"/>
      <c r="F113" s="103"/>
      <c r="G113" s="6"/>
    </row>
    <row r="114" spans="2:20" x14ac:dyDescent="0.2">
      <c r="B114" s="97" t="s">
        <v>180</v>
      </c>
      <c r="C114" s="5"/>
      <c r="D114" s="103"/>
      <c r="E114" s="104"/>
      <c r="F114" s="103"/>
      <c r="G114" s="6"/>
    </row>
    <row r="115" spans="2:20" x14ac:dyDescent="0.2">
      <c r="B115" s="97" t="s">
        <v>181</v>
      </c>
      <c r="C115" s="5"/>
      <c r="D115" s="103"/>
      <c r="E115" s="104"/>
      <c r="F115" s="103"/>
      <c r="G115" s="6"/>
    </row>
    <row r="116" spans="2:20" x14ac:dyDescent="0.2">
      <c r="B116" s="97" t="s">
        <v>182</v>
      </c>
      <c r="C116" s="5"/>
      <c r="D116" s="103"/>
      <c r="E116" s="104"/>
      <c r="F116" s="103"/>
      <c r="G116" s="6"/>
    </row>
    <row r="117" spans="2:20" x14ac:dyDescent="0.2">
      <c r="B117" s="97" t="s">
        <v>183</v>
      </c>
      <c r="C117" s="5"/>
      <c r="D117" s="103"/>
      <c r="E117" s="104"/>
      <c r="F117" s="103"/>
      <c r="G117" s="6"/>
    </row>
    <row r="118" spans="2:20" s="1" customFormat="1" ht="12.75" x14ac:dyDescent="0.2">
      <c r="B118" s="4"/>
      <c r="C118" s="5"/>
      <c r="D118" s="5"/>
      <c r="E118" s="5"/>
      <c r="F118" s="5"/>
      <c r="G118" s="6"/>
    </row>
    <row r="119" spans="2:20" x14ac:dyDescent="0.2">
      <c r="B119" s="4" t="s">
        <v>126</v>
      </c>
      <c r="C119" s="5"/>
      <c r="D119" s="84">
        <f>SUM(D107:D117)</f>
        <v>0</v>
      </c>
      <c r="E119" s="5"/>
      <c r="F119" s="84">
        <f>SUM(F107:F117)</f>
        <v>0</v>
      </c>
      <c r="G119" s="6"/>
      <c r="I119" s="85"/>
    </row>
    <row r="120" spans="2:20" s="1" customFormat="1" ht="12.75" x14ac:dyDescent="0.2">
      <c r="B120" s="4"/>
      <c r="C120" s="5"/>
      <c r="D120" s="5"/>
      <c r="E120" s="5"/>
      <c r="F120" s="5"/>
      <c r="G120" s="6"/>
    </row>
    <row r="121" spans="2:20" s="1" customFormat="1" ht="12.75" x14ac:dyDescent="0.2">
      <c r="B121" s="50" t="s">
        <v>184</v>
      </c>
      <c r="C121" s="51"/>
      <c r="D121" s="52"/>
      <c r="E121" s="51"/>
      <c r="F121" s="52"/>
      <c r="G121" s="53"/>
    </row>
    <row r="122" spans="2:20" s="1" customFormat="1" ht="12.75" x14ac:dyDescent="0.2">
      <c r="B122" s="4"/>
      <c r="C122" s="5"/>
      <c r="D122" s="5"/>
      <c r="E122" s="5"/>
      <c r="F122" s="5"/>
      <c r="G122" s="6"/>
    </row>
    <row r="123" spans="2:20" x14ac:dyDescent="0.2">
      <c r="B123" s="4" t="s">
        <v>167</v>
      </c>
      <c r="C123" s="5"/>
      <c r="D123" s="84">
        <f>SUM(D94,D103,D119)</f>
        <v>0</v>
      </c>
      <c r="E123" s="5"/>
      <c r="F123" s="84">
        <f>SUM(F94,F103,F119)</f>
        <v>0</v>
      </c>
      <c r="G123" s="6"/>
      <c r="I123" s="18"/>
    </row>
    <row r="124" spans="2:20" s="21" customFormat="1" ht="15" thickBot="1" x14ac:dyDescent="0.25">
      <c r="B124" s="7"/>
      <c r="C124" s="8"/>
      <c r="D124" s="8"/>
      <c r="E124" s="8"/>
      <c r="F124" s="8"/>
      <c r="G124" s="9"/>
      <c r="I124" s="30"/>
      <c r="K124" s="30"/>
      <c r="L124" s="30"/>
      <c r="M124" s="30"/>
      <c r="N124" s="30"/>
      <c r="O124" s="30"/>
      <c r="P124" s="30"/>
      <c r="Q124" s="30"/>
      <c r="R124" s="30"/>
      <c r="S124" s="30"/>
      <c r="T124" s="30"/>
    </row>
    <row r="125" spans="2:20" s="21" customFormat="1" ht="15" thickBot="1" x14ac:dyDescent="0.25">
      <c r="B125" s="30"/>
      <c r="C125" s="1"/>
      <c r="D125" s="30"/>
      <c r="E125" s="30"/>
      <c r="F125" s="30"/>
      <c r="G125" s="30"/>
      <c r="I125" s="30"/>
      <c r="K125" s="30"/>
      <c r="L125" s="30"/>
      <c r="M125" s="30"/>
      <c r="N125" s="30"/>
      <c r="O125" s="30"/>
      <c r="P125" s="30"/>
      <c r="Q125" s="30"/>
      <c r="R125" s="30"/>
      <c r="S125" s="30"/>
      <c r="T125" s="30"/>
    </row>
    <row r="126" spans="2:20" ht="25.5" x14ac:dyDescent="0.2">
      <c r="B126" s="196" t="s">
        <v>185</v>
      </c>
      <c r="C126" s="188"/>
      <c r="D126" s="198" t="s">
        <v>169</v>
      </c>
      <c r="E126" s="199"/>
      <c r="F126" s="198" t="s">
        <v>170</v>
      </c>
      <c r="G126" s="200"/>
    </row>
    <row r="127" spans="2:20" ht="15" thickBot="1" x14ac:dyDescent="0.25">
      <c r="B127" s="201"/>
      <c r="C127" s="192"/>
      <c r="D127" s="195" t="str">
        <f>"'000"</f>
        <v>'000</v>
      </c>
      <c r="E127" s="203"/>
      <c r="F127" s="195" t="str">
        <f>"'000"</f>
        <v>'000</v>
      </c>
      <c r="G127" s="204"/>
    </row>
    <row r="128" spans="2:20" s="1" customFormat="1" ht="12.75" x14ac:dyDescent="0.2">
      <c r="B128" s="4"/>
      <c r="C128" s="5"/>
      <c r="D128" s="5"/>
      <c r="E128" s="5"/>
      <c r="F128" s="5"/>
      <c r="G128" s="6"/>
    </row>
    <row r="129" spans="2:24" x14ac:dyDescent="0.2">
      <c r="B129" s="4" t="s">
        <v>167</v>
      </c>
      <c r="C129" s="5"/>
      <c r="D129" s="84">
        <f>Acc_Total_Assets-Acc_Total_Liabs</f>
        <v>0</v>
      </c>
      <c r="E129" s="5"/>
      <c r="F129" s="84">
        <f>Reg_Total_Assets-Reg_Total_Liabs</f>
        <v>0</v>
      </c>
      <c r="G129" s="6"/>
      <c r="I129" s="18"/>
    </row>
    <row r="130" spans="2:24" s="21" customFormat="1" ht="15" thickBot="1" x14ac:dyDescent="0.25">
      <c r="B130" s="7"/>
      <c r="C130" s="8"/>
      <c r="D130" s="8"/>
      <c r="E130" s="8"/>
      <c r="F130" s="8"/>
      <c r="G130" s="9"/>
      <c r="I130" s="30"/>
      <c r="K130" s="30"/>
      <c r="L130" s="30"/>
      <c r="M130" s="30"/>
      <c r="N130" s="30"/>
      <c r="O130" s="30"/>
      <c r="P130" s="30"/>
      <c r="Q130" s="30"/>
      <c r="R130" s="30"/>
      <c r="S130" s="30"/>
      <c r="T130" s="30"/>
    </row>
    <row r="131" spans="2:24" s="21" customFormat="1" x14ac:dyDescent="0.2">
      <c r="B131" s="30"/>
      <c r="C131" s="1"/>
      <c r="D131" s="30"/>
      <c r="E131" s="30"/>
      <c r="F131" s="30"/>
      <c r="G131" s="30"/>
      <c r="I131" s="30"/>
      <c r="K131" s="30"/>
      <c r="L131" s="30"/>
      <c r="M131" s="30"/>
      <c r="N131" s="30"/>
      <c r="O131" s="30"/>
      <c r="P131" s="30"/>
      <c r="Q131" s="30"/>
      <c r="R131" s="30"/>
      <c r="S131" s="30"/>
      <c r="T131" s="30"/>
    </row>
    <row r="132" spans="2:24" s="21" customFormat="1" x14ac:dyDescent="0.2">
      <c r="B132" s="30"/>
      <c r="C132" s="1"/>
      <c r="D132" s="30"/>
      <c r="E132" s="30"/>
      <c r="F132" s="30"/>
      <c r="G132" s="30"/>
      <c r="I132" s="30"/>
      <c r="K132" s="30"/>
      <c r="L132" s="30"/>
      <c r="M132" s="30"/>
      <c r="N132" s="30"/>
      <c r="O132" s="30"/>
      <c r="P132" s="30"/>
      <c r="Q132" s="30"/>
      <c r="R132" s="30"/>
      <c r="S132" s="30"/>
      <c r="T132" s="30"/>
    </row>
    <row r="133" spans="2:24" s="71" customFormat="1" x14ac:dyDescent="0.2">
      <c r="B133" s="87"/>
      <c r="D133" s="87"/>
      <c r="E133" s="87"/>
      <c r="F133" s="87"/>
      <c r="G133" s="87"/>
      <c r="I133" s="87"/>
      <c r="K133" s="87"/>
      <c r="L133" s="87"/>
      <c r="M133" s="87"/>
      <c r="N133" s="87"/>
      <c r="O133" s="87"/>
      <c r="P133" s="87"/>
      <c r="Q133" s="87"/>
      <c r="R133" s="87"/>
      <c r="S133" s="87"/>
      <c r="T133" s="87"/>
      <c r="U133" s="87"/>
      <c r="V133" s="87"/>
      <c r="W133" s="87"/>
      <c r="X133" s="87"/>
    </row>
    <row r="134" spans="2:24" s="21" customFormat="1" x14ac:dyDescent="0.2">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2">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2">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2">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2">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2">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2">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2">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2">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2">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2">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2">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2">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2">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2">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2">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2">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2">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2">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2">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2">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2">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2">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2">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2">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2">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2">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2">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2">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2">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2">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2">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2">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2">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2">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2">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2">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2">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2">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2">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2">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2">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2">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2">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2">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2">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2">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2">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2">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2">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2">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2">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2">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2">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2">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2">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2">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2">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2">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2">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2">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2">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2">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2">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2">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2">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2">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2">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2">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2">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2">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2">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2">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2">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2">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2">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2">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2">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2">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2">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2">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2">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2">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2">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2">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2">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2">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2">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2">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2">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2">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2">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2">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2">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2">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2">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2">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2">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2">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2">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2">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2">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2">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2">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2">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2">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2">
      <c r="B240" s="30"/>
      <c r="C240" s="1"/>
      <c r="D240" s="30"/>
      <c r="E240" s="30"/>
      <c r="F240" s="30"/>
      <c r="G240" s="30"/>
      <c r="I240" s="30"/>
      <c r="K240" s="30"/>
      <c r="L240" s="30"/>
      <c r="M240" s="30"/>
      <c r="N240" s="30"/>
      <c r="O240" s="30"/>
      <c r="P240" s="30"/>
      <c r="Q240" s="30"/>
      <c r="R240" s="30"/>
      <c r="S240" s="30"/>
      <c r="T240" s="30"/>
      <c r="U240" s="30"/>
      <c r="V240" s="30"/>
      <c r="W240" s="30"/>
      <c r="X240" s="30"/>
    </row>
    <row r="241" spans="2:26" s="21" customFormat="1" x14ac:dyDescent="0.2">
      <c r="B241" s="30"/>
      <c r="C241" s="1"/>
      <c r="D241" s="30"/>
      <c r="E241" s="30"/>
      <c r="F241" s="30"/>
      <c r="G241" s="30"/>
      <c r="I241" s="30"/>
      <c r="K241" s="30"/>
      <c r="L241" s="30"/>
      <c r="M241" s="30"/>
      <c r="N241" s="30"/>
      <c r="O241" s="30"/>
      <c r="P241" s="30"/>
      <c r="Q241" s="30"/>
      <c r="R241" s="30"/>
      <c r="S241" s="30"/>
      <c r="T241" s="30"/>
      <c r="U241" s="30"/>
      <c r="V241" s="30"/>
      <c r="W241" s="30"/>
      <c r="X241" s="30"/>
    </row>
    <row r="242" spans="2:26" s="21" customFormat="1" x14ac:dyDescent="0.2">
      <c r="B242" s="30"/>
      <c r="C242" s="1"/>
      <c r="D242" s="30"/>
      <c r="E242" s="30"/>
      <c r="F242" s="30"/>
      <c r="G242" s="30"/>
      <c r="I242" s="30"/>
      <c r="K242" s="30"/>
      <c r="L242" s="30"/>
      <c r="M242" s="30"/>
      <c r="N242" s="30"/>
      <c r="O242" s="30"/>
      <c r="P242" s="30"/>
      <c r="Q242" s="30"/>
      <c r="R242" s="30"/>
      <c r="S242" s="30"/>
      <c r="T242" s="30"/>
      <c r="U242" s="30"/>
      <c r="V242" s="30"/>
      <c r="W242" s="30"/>
      <c r="X242" s="30"/>
    </row>
    <row r="243" spans="2:26" s="21" customFormat="1" x14ac:dyDescent="0.2">
      <c r="B243" s="30"/>
      <c r="C243" s="1"/>
      <c r="D243" s="30"/>
      <c r="E243" s="30"/>
      <c r="F243" s="30"/>
      <c r="G243" s="30"/>
      <c r="I243" s="30"/>
      <c r="K243" s="30"/>
      <c r="L243" s="30"/>
      <c r="M243" s="30"/>
      <c r="N243" s="30"/>
      <c r="O243" s="30"/>
      <c r="P243" s="30"/>
      <c r="Q243" s="30"/>
      <c r="R243" s="30"/>
      <c r="S243" s="30"/>
      <c r="T243" s="30"/>
      <c r="U243" s="30"/>
      <c r="V243" s="30"/>
      <c r="W243" s="30"/>
      <c r="X243" s="30"/>
    </row>
    <row r="244" spans="2:26" s="21" customFormat="1" x14ac:dyDescent="0.2">
      <c r="B244" s="30"/>
      <c r="C244" s="1"/>
      <c r="D244" s="30"/>
      <c r="E244" s="30"/>
      <c r="F244" s="30"/>
      <c r="G244" s="30"/>
      <c r="I244" s="30"/>
      <c r="K244" s="30"/>
      <c r="L244" s="30"/>
      <c r="M244" s="30"/>
      <c r="N244" s="30"/>
      <c r="O244" s="30"/>
      <c r="P244" s="30"/>
      <c r="Q244" s="30"/>
      <c r="R244" s="30"/>
      <c r="S244" s="30"/>
      <c r="T244" s="30"/>
      <c r="U244" s="30"/>
      <c r="V244" s="30"/>
      <c r="W244" s="30"/>
      <c r="X244" s="30"/>
    </row>
    <row r="256" spans="2:26" s="21" customFormat="1" x14ac:dyDescent="0.2">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2">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2">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2">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2">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2">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2">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2">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2">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2">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2">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2">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2">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2">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2">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2">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2">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2">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2">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2">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2">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2">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2">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2">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2">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2">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2">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2">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2">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2">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2">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2">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2">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2">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2">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2">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2">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2">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2">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2">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2">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2">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2">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2">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2">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2">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2">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2">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2">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2">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2">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2">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2">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2">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2">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2">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2">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2">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2">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2">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2">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2">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2">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2">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2">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2">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2">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2">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2">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2">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2">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2">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2">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2">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2">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2">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2">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2">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2">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2">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2">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2">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2">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2">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2">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2">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2">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2">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2">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2">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2">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2">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2">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2">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2">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2">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2">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2">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2">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2">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2">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2">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2">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2">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2">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2">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2">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2">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2">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2">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2">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2">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2">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2">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2">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2">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2">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2">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2">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2">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2">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2">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2">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2">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2">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2">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2">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2">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2">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2">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2">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2">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2">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2">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2">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2">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2">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2">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2">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2">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2">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2">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2">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2">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row r="400" spans="2:26" s="21" customFormat="1" x14ac:dyDescent="0.2">
      <c r="B400" s="30"/>
      <c r="C400" s="1"/>
      <c r="D400" s="30"/>
      <c r="E400" s="30"/>
      <c r="F400" s="30"/>
      <c r="G400" s="30"/>
      <c r="I400" s="30"/>
      <c r="K400" s="30"/>
      <c r="L400" s="30"/>
      <c r="M400" s="30"/>
      <c r="N400" s="30"/>
      <c r="O400" s="30"/>
      <c r="P400" s="30"/>
      <c r="Q400" s="30"/>
      <c r="R400" s="30"/>
      <c r="S400" s="30"/>
      <c r="T400" s="30"/>
      <c r="U400" s="30"/>
      <c r="V400" s="30"/>
      <c r="W400" s="30"/>
      <c r="X400" s="30"/>
      <c r="Y400" s="30"/>
      <c r="Z400" s="30"/>
    </row>
    <row r="401" spans="2:26" s="21" customFormat="1" x14ac:dyDescent="0.2">
      <c r="B401" s="30"/>
      <c r="C401" s="1"/>
      <c r="D401" s="30"/>
      <c r="E401" s="30"/>
      <c r="F401" s="30"/>
      <c r="G401" s="30"/>
      <c r="I401" s="30"/>
      <c r="K401" s="30"/>
      <c r="L401" s="30"/>
      <c r="M401" s="30"/>
      <c r="N401" s="30"/>
      <c r="O401" s="30"/>
      <c r="P401" s="30"/>
      <c r="Q401" s="30"/>
      <c r="R401" s="30"/>
      <c r="S401" s="30"/>
      <c r="T401" s="30"/>
      <c r="U401" s="30"/>
      <c r="V401" s="30"/>
      <c r="W401" s="30"/>
      <c r="X401" s="30"/>
      <c r="Y401" s="30"/>
      <c r="Z401" s="30"/>
    </row>
    <row r="402" spans="2:26" s="21" customFormat="1" x14ac:dyDescent="0.2">
      <c r="B402" s="30"/>
      <c r="C402" s="1"/>
      <c r="D402" s="30"/>
      <c r="E402" s="30"/>
      <c r="F402" s="30"/>
      <c r="G402" s="30"/>
      <c r="I402" s="30"/>
      <c r="K402" s="30"/>
      <c r="L402" s="30"/>
      <c r="M402" s="30"/>
      <c r="N402" s="30"/>
      <c r="O402" s="30"/>
      <c r="P402" s="30"/>
      <c r="Q402" s="30"/>
      <c r="R402" s="30"/>
      <c r="S402" s="30"/>
      <c r="T402" s="30"/>
      <c r="U402" s="30"/>
      <c r="V402" s="30"/>
      <c r="W402" s="30"/>
      <c r="X402" s="30"/>
      <c r="Y402" s="30"/>
      <c r="Z402" s="30"/>
    </row>
    <row r="403" spans="2:26" s="21" customFormat="1" x14ac:dyDescent="0.2">
      <c r="B403" s="30"/>
      <c r="C403" s="1"/>
      <c r="D403" s="30"/>
      <c r="E403" s="30"/>
      <c r="F403" s="30"/>
      <c r="G403" s="30"/>
      <c r="I403" s="30"/>
      <c r="K403" s="30"/>
      <c r="L403" s="30"/>
      <c r="M403" s="30"/>
      <c r="N403" s="30"/>
      <c r="O403" s="30"/>
      <c r="P403" s="30"/>
      <c r="Q403" s="30"/>
      <c r="R403" s="30"/>
      <c r="S403" s="30"/>
      <c r="T403" s="30"/>
      <c r="U403" s="30"/>
      <c r="V403" s="30"/>
      <c r="W403" s="30"/>
      <c r="X403" s="30"/>
      <c r="Y403" s="30"/>
      <c r="Z403" s="30"/>
    </row>
  </sheetData>
  <sheetProtection algorithmName="SHA-512" hashValue="sYoC4A/60WnUrlYF2xwxuu/FZ1Ru74RrBGNXg9wMnenXd4qRIWeI2Fqf3AUHhRH2AExJweeJ27yMxoj58CpxwQ==" saltValue="2IR0KHSHWhz3K9KX0J2bpg==" spinCount="100000" sheet="1" objects="1" scenarios="1" formatCells="0" formatColumns="0" formatRows="0"/>
  <protectedRanges>
    <protectedRange sqref="D12:D14 F12:F14 D20:D28 F20:F28 D30:D36 F30:F36 D42:D43 F42:F43 D49:D51 F49:F51 D58:D60 F58:F60 D66:D75 F66:F75 D89:D92 F89:F92 D98:D101 F98:F101 D107:D117 F107:F117" name="Range1"/>
  </protectedRanges>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6">
    <dataValidation allowBlank="1" showInputMessage="1" showErrorMessage="1" promptTitle="Regulatory basis" prompt="The value of assets, liabilities and capital resources for solvency purposes where the valuation of such items are defined in accordance with Part 1 of the Regulation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Part 2 of the Regulations for the valuation of technical provisions._x000a_See Part 1 of the Regulations for the valuation of &quot;Other liabilities&quot;." sqref="C84:C85"/>
    <dataValidation allowBlank="1" showErrorMessage="1" promptTitle="Balance Sheet - Assets" prompt="See Part 1 of the Regulation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7"/>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AA93"/>
  <sheetViews>
    <sheetView zoomScale="85" zoomScaleNormal="85" workbookViewId="0">
      <selection activeCell="H42" sqref="H42"/>
    </sheetView>
  </sheetViews>
  <sheetFormatPr defaultRowHeight="14.25" x14ac:dyDescent="0.2"/>
  <cols>
    <col min="1" max="1" width="1.375" customWidth="1"/>
    <col min="2" max="2" width="2" customWidth="1"/>
    <col min="3" max="3" width="37.125" bestFit="1" customWidth="1"/>
    <col min="4" max="4" width="1.125" customWidth="1"/>
    <col min="5" max="5" width="5" customWidth="1"/>
    <col min="6" max="6" width="19.5" bestFit="1" customWidth="1"/>
    <col min="7" max="7" width="1.875" customWidth="1"/>
    <col min="8" max="8" width="20.375" bestFit="1" customWidth="1"/>
    <col min="9" max="9" width="1.875" customWidth="1"/>
    <col min="10" max="10" width="1.625" customWidth="1"/>
  </cols>
  <sheetData>
    <row r="1" spans="1:27" s="1" customFormat="1" ht="15.75" x14ac:dyDescent="0.25">
      <c r="A1" s="159" t="str">
        <f ca="1">RIGHT(CELL("filename",$A$1),LEN(CELL("filename",$A$1))-FIND("]",CELL("filename",$A$1)))</f>
        <v>Operational Risk 1</v>
      </c>
      <c r="B1" s="160"/>
      <c r="C1" s="161"/>
      <c r="D1" s="161"/>
      <c r="E1" s="161"/>
      <c r="F1" s="161"/>
      <c r="G1" s="161"/>
      <c r="H1" s="161"/>
      <c r="I1" s="161"/>
      <c r="J1" s="161"/>
      <c r="K1" s="162"/>
      <c r="L1" s="158"/>
      <c r="M1" s="21"/>
      <c r="N1" s="21"/>
      <c r="O1" s="21"/>
      <c r="P1" s="21"/>
      <c r="Q1" s="21"/>
      <c r="R1" s="21"/>
      <c r="S1" s="21"/>
      <c r="T1" s="21"/>
      <c r="U1" s="21"/>
      <c r="V1" s="21"/>
      <c r="W1" s="21"/>
      <c r="X1" s="21"/>
      <c r="Y1" s="21"/>
      <c r="Z1" s="21"/>
      <c r="AA1" s="21"/>
    </row>
    <row r="2" spans="1:27" s="1" customFormat="1" ht="15.75" x14ac:dyDescent="0.25">
      <c r="A2" s="163"/>
      <c r="B2" s="164"/>
      <c r="C2" s="26"/>
      <c r="D2" s="26"/>
      <c r="E2" s="26"/>
      <c r="F2" s="26"/>
      <c r="G2" s="26"/>
      <c r="H2" s="26"/>
      <c r="I2" s="26"/>
      <c r="J2" s="26"/>
      <c r="K2" s="165"/>
      <c r="L2" s="158"/>
      <c r="M2" s="21"/>
      <c r="N2" s="21"/>
      <c r="O2" s="21"/>
      <c r="P2" s="21"/>
      <c r="Q2" s="21"/>
      <c r="R2" s="21"/>
      <c r="S2" s="21"/>
      <c r="T2" s="21"/>
      <c r="U2" s="21"/>
      <c r="V2" s="21"/>
      <c r="W2" s="21"/>
      <c r="X2" s="21"/>
      <c r="Y2" s="21"/>
      <c r="Z2" s="21"/>
      <c r="AA2" s="21"/>
    </row>
    <row r="3" spans="1:27" s="30" customFormat="1" ht="14.25" customHeight="1" thickBot="1" x14ac:dyDescent="0.25">
      <c r="A3" s="1"/>
      <c r="C3" s="1"/>
      <c r="L3" s="21"/>
      <c r="M3" s="157"/>
      <c r="N3" s="157"/>
      <c r="O3" s="157"/>
      <c r="P3" s="157"/>
      <c r="Q3" s="157"/>
      <c r="R3" s="157"/>
      <c r="S3" s="157"/>
      <c r="T3" s="157"/>
      <c r="U3" s="157"/>
      <c r="V3" s="157"/>
      <c r="W3" s="157"/>
      <c r="X3" s="157"/>
      <c r="Y3" s="157"/>
      <c r="Z3" s="157"/>
      <c r="AA3" s="157"/>
    </row>
    <row r="4" spans="1:27" s="1" customFormat="1" ht="12.75" x14ac:dyDescent="0.2">
      <c r="B4" s="187" t="s">
        <v>449</v>
      </c>
      <c r="C4" s="188"/>
      <c r="D4" s="188"/>
      <c r="E4" s="189"/>
      <c r="F4" s="188" t="s">
        <v>470</v>
      </c>
      <c r="G4" s="189"/>
      <c r="H4" s="188" t="s">
        <v>471</v>
      </c>
      <c r="I4" s="190"/>
      <c r="J4" s="47"/>
      <c r="K4" s="47"/>
      <c r="L4" s="47"/>
    </row>
    <row r="5" spans="1:27" s="1" customFormat="1" ht="13.5" thickBot="1" x14ac:dyDescent="0.25">
      <c r="B5" s="191"/>
      <c r="C5" s="192"/>
      <c r="D5" s="192"/>
      <c r="E5" s="193"/>
      <c r="F5" s="195" t="str">
        <f>"'000"</f>
        <v>'000</v>
      </c>
      <c r="G5" s="193"/>
      <c r="H5" s="195" t="str">
        <f>"'000"</f>
        <v>'000</v>
      </c>
      <c r="I5" s="194"/>
      <c r="J5" s="47"/>
      <c r="K5" s="47"/>
      <c r="L5" s="47"/>
    </row>
    <row r="6" spans="1:27" s="1" customFormat="1" ht="12.75" x14ac:dyDescent="0.2">
      <c r="B6" s="4"/>
      <c r="C6" s="5"/>
      <c r="D6" s="5"/>
      <c r="E6" s="5"/>
      <c r="F6" s="5"/>
      <c r="G6" s="5"/>
      <c r="H6" s="5"/>
      <c r="I6" s="6"/>
      <c r="J6" s="21"/>
      <c r="K6" s="21"/>
      <c r="L6" s="21"/>
    </row>
    <row r="7" spans="1:27" s="1" customFormat="1" x14ac:dyDescent="0.2">
      <c r="B7" s="101"/>
      <c r="C7" s="5" t="s">
        <v>454</v>
      </c>
      <c r="D7" s="5"/>
      <c r="E7" s="70" t="s">
        <v>65</v>
      </c>
      <c r="F7" s="186"/>
      <c r="G7" s="70"/>
      <c r="H7" s="5"/>
      <c r="I7" s="119"/>
      <c r="J7" s="46"/>
      <c r="K7" s="85"/>
      <c r="L7" s="46"/>
    </row>
    <row r="8" spans="1:27" s="1" customFormat="1" ht="12.75" x14ac:dyDescent="0.2">
      <c r="B8" s="4"/>
      <c r="C8" s="5"/>
      <c r="D8" s="5"/>
      <c r="E8" s="5"/>
      <c r="F8" s="5"/>
      <c r="G8" s="5"/>
      <c r="H8" s="5"/>
      <c r="I8" s="6"/>
      <c r="J8" s="46"/>
      <c r="K8" s="46"/>
      <c r="L8" s="46"/>
    </row>
    <row r="9" spans="1:27" s="1" customFormat="1" ht="12.75" x14ac:dyDescent="0.2">
      <c r="B9" s="4"/>
      <c r="C9" s="5" t="s">
        <v>474</v>
      </c>
      <c r="D9" s="5"/>
      <c r="E9" s="70" t="s">
        <v>65</v>
      </c>
      <c r="F9" s="105"/>
      <c r="G9" s="70"/>
      <c r="H9" s="105"/>
      <c r="I9" s="6"/>
      <c r="J9" s="46"/>
      <c r="K9" s="46"/>
      <c r="L9" s="46"/>
    </row>
    <row r="10" spans="1:27" s="1" customFormat="1" ht="12.75" x14ac:dyDescent="0.2">
      <c r="B10" s="4"/>
      <c r="C10" s="5"/>
      <c r="D10" s="5"/>
      <c r="E10" s="5"/>
      <c r="F10" s="5"/>
      <c r="G10" s="5"/>
      <c r="H10" s="5"/>
      <c r="I10" s="6"/>
      <c r="J10" s="46"/>
      <c r="K10" s="46"/>
      <c r="L10" s="46"/>
    </row>
    <row r="11" spans="1:27" s="1" customFormat="1" ht="12.75" x14ac:dyDescent="0.2">
      <c r="B11" s="4"/>
      <c r="C11" s="5" t="s">
        <v>451</v>
      </c>
      <c r="D11" s="5"/>
      <c r="E11" s="70" t="s">
        <v>65</v>
      </c>
      <c r="F11" s="105"/>
      <c r="G11" s="70"/>
      <c r="H11" s="5"/>
      <c r="I11" s="6"/>
      <c r="J11" s="46"/>
      <c r="K11" s="46"/>
      <c r="L11" s="46"/>
    </row>
    <row r="12" spans="1:27" s="1" customFormat="1" ht="13.5" thickBot="1" x14ac:dyDescent="0.25">
      <c r="B12" s="7"/>
      <c r="C12" s="8"/>
      <c r="D12" s="8"/>
      <c r="E12" s="8"/>
      <c r="F12" s="8"/>
      <c r="G12" s="8"/>
      <c r="H12" s="8"/>
      <c r="I12" s="9"/>
      <c r="J12" s="46"/>
      <c r="K12" s="46"/>
      <c r="L12" s="46"/>
    </row>
    <row r="13" spans="1:27" s="30" customFormat="1" x14ac:dyDescent="0.2">
      <c r="A13" s="21"/>
      <c r="C13" s="1"/>
      <c r="L13" s="21"/>
    </row>
    <row r="14" spans="1:27" s="30" customFormat="1" x14ac:dyDescent="0.2"/>
    <row r="15" spans="1:27" s="30" customFormat="1" x14ac:dyDescent="0.2"/>
    <row r="16" spans="1:27" s="30" customFormat="1" x14ac:dyDescent="0.2"/>
    <row r="17" s="30" customFormat="1" x14ac:dyDescent="0.2"/>
    <row r="18" s="30" customFormat="1" x14ac:dyDescent="0.2"/>
    <row r="19" s="30" customFormat="1" x14ac:dyDescent="0.2"/>
    <row r="20" s="30" customFormat="1" x14ac:dyDescent="0.2"/>
    <row r="21" s="30" customFormat="1" x14ac:dyDescent="0.2"/>
    <row r="22" s="30" customFormat="1" x14ac:dyDescent="0.2"/>
    <row r="23" s="30" customFormat="1" x14ac:dyDescent="0.2"/>
    <row r="24" s="30" customFormat="1" x14ac:dyDescent="0.2"/>
    <row r="25" s="30" customFormat="1" x14ac:dyDescent="0.2"/>
    <row r="26" s="30" customFormat="1" x14ac:dyDescent="0.2"/>
    <row r="27" s="30" customFormat="1" x14ac:dyDescent="0.2"/>
    <row r="28" s="30" customFormat="1" x14ac:dyDescent="0.2"/>
    <row r="29" s="30" customFormat="1" x14ac:dyDescent="0.2"/>
    <row r="30" s="30" customFormat="1" x14ac:dyDescent="0.2"/>
    <row r="31" s="30" customFormat="1" x14ac:dyDescent="0.2"/>
    <row r="3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sheetData>
  <sheetProtection algorithmName="SHA-512" hashValue="VpMJfOru6AIPWy4UAeUmlSD2xe4D4xAETtwP1nX05Zs7NP+yYuIDKLw6DD2TUnZXQUVol0uJlb8Mqob93bmxiA==" saltValue="ujg8qWP+uVXrzpJfu7Ud1A==" spinCount="100000" sheet="1" objects="1" scenarios="1"/>
  <protectedRanges>
    <protectedRange sqref="F7" name="Range1"/>
  </protectedRanges>
  <conditionalFormatting sqref="K13 K1:K3">
    <cfRule type="cellIs" dxfId="29" priority="3" operator="equal">
      <formula>"OK"</formula>
    </cfRule>
    <cfRule type="cellIs" dxfId="28" priority="4" operator="equal">
      <formula>"ERROR"</formula>
    </cfRule>
  </conditionalFormatting>
  <conditionalFormatting sqref="K7">
    <cfRule type="cellIs" dxfId="27" priority="1" operator="equal">
      <formula>"OK"</formula>
    </cfRule>
    <cfRule type="cellIs" dxfId="26" priority="2" operator="equal">
      <formula>"ERROR"</formula>
    </cfRule>
  </conditionalFormatting>
  <dataValidations xWindow="589" yWindow="424" count="5">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7"/>
    <dataValidation allowBlank="1" showInputMessage="1" showErrorMessage="1" promptTitle="Operational Risk" prompt="Not applicable for the first line of business specified in TS paragraph 1.2.2.6. See TS paragraph 2.4.2.1 for further infomation_x000a_" sqref="G11 G9"/>
    <dataValidation allowBlank="1" showInputMessage="1" showErrorMessage="1" promptTitle="Operational Risk" prompt="Only include expenses relating to line of business 1 _x000a_i.e. unit-linked, investment-linked and index-linked insurance. " sqref="E7"/>
    <dataValidation allowBlank="1" showInputMessage="1" showErrorMessage="1" promptTitle="Operational Risk" prompt="Not applicable for line of business  1_x000a_" sqref="E9"/>
    <dataValidation allowBlank="1" showInputMessage="1" showErrorMessage="1" promptTitle="Operational Risk" prompt="Not applicable for line of business  1" sqref="E1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0"/>
  <sheetViews>
    <sheetView zoomScale="85" zoomScaleNormal="85" workbookViewId="0">
      <selection activeCell="N25" sqref="N25"/>
    </sheetView>
  </sheetViews>
  <sheetFormatPr defaultColWidth="0" defaultRowHeight="14.25" x14ac:dyDescent="0.2"/>
  <cols>
    <col min="1" max="1" width="1.875" style="21" customWidth="1"/>
    <col min="2" max="2" width="25.5" style="30" customWidth="1"/>
    <col min="3" max="3" width="1.875" style="1" customWidth="1"/>
    <col min="4" max="4" width="9" style="30" customWidth="1"/>
    <col min="5" max="5" width="1.875" style="30" customWidth="1"/>
    <col min="6" max="6" width="9" style="30" customWidth="1"/>
    <col min="7" max="7" width="1.875" style="30" customWidth="1"/>
    <col min="8" max="8" width="9" style="30" customWidth="1"/>
    <col min="9" max="9" width="1.875" style="30" customWidth="1"/>
    <col min="10" max="10" width="2.375" style="30" customWidth="1"/>
    <col min="11" max="11" width="1.875" style="30" customWidth="1"/>
    <col min="12" max="12" width="9" style="30" customWidth="1"/>
    <col min="13" max="13" width="1.875" style="30" customWidth="1"/>
    <col min="14" max="14" width="9" style="30" customWidth="1"/>
    <col min="15" max="15" width="1.875" style="30" customWidth="1"/>
    <col min="16" max="16" width="9" style="30" customWidth="1"/>
    <col min="17" max="18" width="1.875" style="21" customWidth="1"/>
    <col min="19" max="19" width="8.875" style="30" customWidth="1"/>
    <col min="20" max="20" width="1.875" style="21" customWidth="1"/>
    <col min="21" max="30" width="0" style="30" hidden="1" customWidth="1"/>
    <col min="31" max="16384" width="9" style="30" hidden="1"/>
  </cols>
  <sheetData>
    <row r="1" spans="1:20" s="24" customFormat="1" ht="15.75" x14ac:dyDescent="0.25">
      <c r="A1" s="182" t="str">
        <f ca="1">RIGHT(CELL("filename",$A$1),LEN(CELL("filename",$A$1))-FIND("]",CELL("filename",$A$1)))</f>
        <v>Market Risk 1</v>
      </c>
      <c r="B1" s="182"/>
      <c r="C1" s="177"/>
      <c r="D1" s="177"/>
      <c r="E1" s="177"/>
      <c r="F1" s="177"/>
      <c r="G1" s="177"/>
      <c r="H1" s="177"/>
      <c r="I1" s="177"/>
      <c r="J1" s="177"/>
      <c r="K1" s="177"/>
      <c r="L1" s="177"/>
      <c r="M1" s="177"/>
      <c r="N1" s="177"/>
      <c r="O1" s="177"/>
      <c r="P1" s="177"/>
      <c r="Q1" s="182"/>
      <c r="R1" s="182"/>
      <c r="S1" s="177"/>
      <c r="T1" s="182"/>
    </row>
    <row r="2" spans="1:20" s="27" customFormat="1" ht="12.75" x14ac:dyDescent="0.2">
      <c r="A2" s="26"/>
      <c r="B2" s="26"/>
      <c r="C2" s="26"/>
      <c r="D2" s="26"/>
      <c r="E2" s="26"/>
      <c r="F2" s="26"/>
      <c r="G2" s="26"/>
      <c r="H2" s="26"/>
      <c r="I2" s="26"/>
      <c r="J2" s="26"/>
      <c r="K2" s="26"/>
      <c r="L2" s="26"/>
      <c r="M2" s="26"/>
      <c r="N2" s="26"/>
      <c r="O2" s="26"/>
      <c r="P2" s="26"/>
      <c r="Q2" s="26"/>
      <c r="R2" s="26"/>
      <c r="S2" s="28"/>
      <c r="T2" s="26"/>
    </row>
    <row r="3" spans="1:20" ht="15" thickBot="1" x14ac:dyDescent="0.25">
      <c r="A3" s="1"/>
      <c r="J3" s="178"/>
      <c r="K3" s="178"/>
      <c r="L3" s="178"/>
      <c r="M3" s="178"/>
      <c r="N3" s="178"/>
      <c r="Q3" s="1"/>
      <c r="R3" s="1"/>
      <c r="T3" s="1"/>
    </row>
    <row r="4" spans="1:20" s="1" customFormat="1" ht="12.75" x14ac:dyDescent="0.2">
      <c r="B4" s="187" t="s">
        <v>456</v>
      </c>
      <c r="C4" s="189"/>
      <c r="D4" s="188" t="s">
        <v>7</v>
      </c>
      <c r="E4" s="189"/>
      <c r="F4" s="41" t="s">
        <v>479</v>
      </c>
      <c r="G4" s="207"/>
      <c r="H4" s="41" t="s">
        <v>480</v>
      </c>
      <c r="I4" s="212"/>
      <c r="J4" s="179"/>
      <c r="K4" s="179"/>
      <c r="L4" s="179"/>
      <c r="M4" s="180"/>
      <c r="N4" s="180"/>
      <c r="O4" s="21"/>
      <c r="P4" s="21"/>
    </row>
    <row r="5" spans="1:20" s="1" customFormat="1" ht="13.5" thickBot="1" x14ac:dyDescent="0.25">
      <c r="B5" s="191"/>
      <c r="C5" s="193"/>
      <c r="D5" s="195" t="str">
        <f>"'000"</f>
        <v>'000</v>
      </c>
      <c r="E5" s="203"/>
      <c r="F5" s="195" t="str">
        <f>"'000"</f>
        <v>'000</v>
      </c>
      <c r="G5" s="208"/>
      <c r="H5" s="195" t="str">
        <f>"'000"</f>
        <v>'000</v>
      </c>
      <c r="I5" s="213"/>
      <c r="J5" s="179"/>
      <c r="K5" s="179"/>
      <c r="L5" s="179"/>
      <c r="M5" s="180"/>
      <c r="N5" s="180"/>
      <c r="O5" s="21"/>
      <c r="P5" s="21"/>
    </row>
    <row r="6" spans="1:20" s="1" customFormat="1" ht="12.75" x14ac:dyDescent="0.2">
      <c r="B6" s="4"/>
      <c r="C6" s="5"/>
      <c r="D6" s="5"/>
      <c r="E6" s="5"/>
      <c r="F6" s="5"/>
      <c r="G6" s="5"/>
      <c r="H6" s="5"/>
      <c r="I6" s="6"/>
      <c r="J6" s="180"/>
      <c r="K6" s="180"/>
      <c r="L6" s="180"/>
      <c r="M6" s="180"/>
      <c r="N6" s="180"/>
      <c r="O6" s="21"/>
      <c r="P6" s="21"/>
    </row>
    <row r="7" spans="1:20" s="1" customFormat="1" ht="12.75" x14ac:dyDescent="0.2">
      <c r="B7" s="4" t="s">
        <v>457</v>
      </c>
      <c r="C7" s="5"/>
      <c r="D7" s="176">
        <f>Reg_Total_Assets</f>
        <v>0</v>
      </c>
      <c r="E7" s="5"/>
      <c r="F7" s="176">
        <f>SUM('Regulatory Balance Sheet 1'!$F$90,'Regulatory Balance Sheet 1'!$F$99)</f>
        <v>0</v>
      </c>
      <c r="G7" s="5"/>
      <c r="H7" s="176">
        <f>SUM('Regulatory Balance Sheet 1'!$F$91,'Regulatory Balance Sheet 1'!$F$100)</f>
        <v>0</v>
      </c>
      <c r="I7" s="6"/>
      <c r="J7" s="181"/>
      <c r="K7" s="180"/>
      <c r="L7" s="181"/>
      <c r="M7" s="180"/>
      <c r="N7" s="180"/>
      <c r="O7" s="21"/>
      <c r="P7" s="21"/>
    </row>
    <row r="8" spans="1:20" s="1" customFormat="1" ht="13.5" thickBot="1" x14ac:dyDescent="0.25">
      <c r="B8" s="7"/>
      <c r="C8" s="8"/>
      <c r="D8" s="8"/>
      <c r="E8" s="8"/>
      <c r="F8" s="8"/>
      <c r="G8" s="8"/>
      <c r="H8" s="8"/>
      <c r="I8" s="9"/>
      <c r="J8" s="180"/>
      <c r="K8" s="180"/>
      <c r="L8" s="180"/>
      <c r="M8" s="180"/>
      <c r="N8" s="180"/>
      <c r="O8" s="21"/>
      <c r="P8" s="21"/>
    </row>
    <row r="9" spans="1:20" s="21" customFormat="1" ht="13.5" thickBot="1" x14ac:dyDescent="0.25">
      <c r="J9" s="180"/>
      <c r="K9" s="180"/>
      <c r="L9" s="180"/>
      <c r="M9" s="180"/>
      <c r="N9" s="180"/>
    </row>
    <row r="10" spans="1:20" s="1" customFormat="1" ht="13.5" thickBot="1" x14ac:dyDescent="0.25">
      <c r="B10" s="15" t="s">
        <v>290</v>
      </c>
      <c r="C10" s="10"/>
      <c r="D10" s="48"/>
      <c r="E10" s="11"/>
      <c r="F10" s="49"/>
      <c r="G10" s="49"/>
      <c r="H10" s="49"/>
      <c r="I10" s="49"/>
      <c r="J10" s="49"/>
      <c r="K10" s="49"/>
      <c r="L10" s="49"/>
      <c r="M10" s="49"/>
      <c r="N10" s="49"/>
      <c r="O10" s="49"/>
      <c r="P10" s="49"/>
      <c r="Q10" s="47"/>
    </row>
    <row r="11" spans="1:20" s="1" customFormat="1" ht="12.75" x14ac:dyDescent="0.2">
      <c r="B11" s="4"/>
      <c r="C11" s="5"/>
      <c r="D11" s="5"/>
      <c r="E11" s="6"/>
      <c r="F11" s="21"/>
      <c r="G11" s="21"/>
      <c r="H11" s="21"/>
      <c r="I11" s="21"/>
      <c r="J11" s="21"/>
      <c r="K11" s="21"/>
      <c r="L11" s="21"/>
      <c r="M11" s="21"/>
      <c r="N11" s="21"/>
      <c r="O11" s="21"/>
      <c r="P11" s="21"/>
      <c r="Q11" s="21"/>
    </row>
    <row r="12" spans="1:20" s="1" customFormat="1" ht="12.75" x14ac:dyDescent="0.2">
      <c r="B12" s="4" t="s">
        <v>0</v>
      </c>
      <c r="C12" s="70" t="s">
        <v>65</v>
      </c>
      <c r="D12" s="111" t="s">
        <v>291</v>
      </c>
      <c r="E12" s="6"/>
      <c r="F12" s="46"/>
      <c r="G12" s="46"/>
      <c r="H12" s="46"/>
      <c r="I12" s="46"/>
      <c r="J12" s="46"/>
      <c r="K12" s="46"/>
      <c r="L12" s="46"/>
      <c r="M12" s="46"/>
      <c r="N12" s="46"/>
      <c r="O12" s="46"/>
      <c r="P12" s="46"/>
      <c r="Q12" s="21"/>
      <c r="S12" s="18"/>
    </row>
    <row r="13" spans="1:20" s="1" customFormat="1" ht="13.5" thickBot="1" x14ac:dyDescent="0.25">
      <c r="B13" s="7"/>
      <c r="C13" s="8"/>
      <c r="D13" s="8"/>
      <c r="E13" s="9"/>
      <c r="F13" s="21"/>
      <c r="G13" s="21"/>
      <c r="H13" s="21"/>
      <c r="I13" s="21"/>
      <c r="J13" s="21"/>
      <c r="K13" s="21"/>
      <c r="L13" s="21"/>
      <c r="M13" s="21"/>
      <c r="N13" s="21"/>
      <c r="O13" s="21"/>
      <c r="P13" s="21"/>
      <c r="Q13" s="21"/>
    </row>
    <row r="14" spans="1:20" ht="15" thickBot="1" x14ac:dyDescent="0.25"/>
    <row r="15" spans="1:20" s="1" customFormat="1" ht="12.75" x14ac:dyDescent="0.2">
      <c r="B15" s="187" t="s">
        <v>3</v>
      </c>
      <c r="C15" s="189"/>
      <c r="D15" s="41" t="s">
        <v>7</v>
      </c>
      <c r="E15" s="207"/>
      <c r="F15" s="41" t="s">
        <v>300</v>
      </c>
      <c r="G15" s="207"/>
      <c r="H15" s="41" t="s">
        <v>301</v>
      </c>
      <c r="I15" s="207"/>
      <c r="J15" s="200"/>
    </row>
    <row r="16" spans="1:20" s="1" customFormat="1" ht="13.5" thickBot="1" x14ac:dyDescent="0.25">
      <c r="B16" s="191"/>
      <c r="C16" s="193"/>
      <c r="D16" s="195" t="str">
        <f>"'000"</f>
        <v>'000</v>
      </c>
      <c r="E16" s="203"/>
      <c r="F16" s="195" t="str">
        <f>"'000"</f>
        <v>'000</v>
      </c>
      <c r="G16" s="208"/>
      <c r="H16" s="195" t="str">
        <f>"'000"</f>
        <v>'000</v>
      </c>
      <c r="I16" s="208"/>
      <c r="J16" s="204"/>
    </row>
    <row r="17" spans="2:20" s="1" customFormat="1" ht="6" customHeight="1" x14ac:dyDescent="0.2">
      <c r="B17" s="4"/>
      <c r="C17" s="5"/>
      <c r="D17" s="5"/>
      <c r="E17" s="5"/>
      <c r="F17" s="5"/>
      <c r="G17" s="5"/>
      <c r="H17" s="5"/>
      <c r="I17" s="5"/>
      <c r="J17" s="6"/>
    </row>
    <row r="18" spans="2:20" s="1" customFormat="1" ht="15.75" x14ac:dyDescent="0.3">
      <c r="B18" s="86" t="s">
        <v>8</v>
      </c>
      <c r="C18" s="5"/>
      <c r="D18" s="174"/>
      <c r="E18" s="104"/>
      <c r="F18" s="174"/>
      <c r="G18" s="104"/>
      <c r="H18" s="174"/>
      <c r="I18" s="5"/>
      <c r="J18" s="6"/>
      <c r="L18" s="91"/>
    </row>
    <row r="19" spans="2:20" s="1" customFormat="1" ht="15.75" x14ac:dyDescent="0.3">
      <c r="B19" s="86" t="s">
        <v>9</v>
      </c>
      <c r="C19" s="5"/>
      <c r="D19" s="174"/>
      <c r="E19" s="104"/>
      <c r="F19" s="174"/>
      <c r="G19" s="104"/>
      <c r="H19" s="174"/>
      <c r="I19" s="5"/>
      <c r="J19" s="6"/>
      <c r="L19" s="91"/>
    </row>
    <row r="20" spans="2:20" s="1" customFormat="1" ht="13.5" thickBot="1" x14ac:dyDescent="0.25">
      <c r="B20" s="7"/>
      <c r="C20" s="8"/>
      <c r="D20" s="109"/>
      <c r="E20" s="109"/>
      <c r="F20" s="109"/>
      <c r="G20" s="109"/>
      <c r="H20" s="109"/>
      <c r="I20" s="8"/>
      <c r="J20" s="9"/>
    </row>
    <row r="21" spans="2:20" ht="15" thickBot="1" x14ac:dyDescent="0.25">
      <c r="D21" s="110"/>
      <c r="E21" s="110"/>
      <c r="F21" s="110"/>
      <c r="G21" s="110"/>
      <c r="H21" s="110"/>
      <c r="J21" s="21"/>
      <c r="K21" s="21"/>
      <c r="M21" s="21"/>
      <c r="Q21" s="30"/>
      <c r="R21" s="30"/>
      <c r="T21" s="30"/>
    </row>
    <row r="22" spans="2:20" s="1" customFormat="1" ht="12.75" x14ac:dyDescent="0.2">
      <c r="B22" s="187" t="s">
        <v>4</v>
      </c>
      <c r="C22" s="189"/>
      <c r="D22" s="209" t="s">
        <v>7</v>
      </c>
      <c r="E22" s="211"/>
      <c r="F22" s="209" t="s">
        <v>300</v>
      </c>
      <c r="G22" s="211"/>
      <c r="H22" s="209" t="s">
        <v>301</v>
      </c>
      <c r="I22" s="207"/>
      <c r="J22" s="200"/>
    </row>
    <row r="23" spans="2:20" s="1" customFormat="1" ht="13.5" thickBot="1" x14ac:dyDescent="0.25">
      <c r="B23" s="191"/>
      <c r="C23" s="193"/>
      <c r="D23" s="195" t="str">
        <f>"'000"</f>
        <v>'000</v>
      </c>
      <c r="E23" s="203"/>
      <c r="F23" s="195" t="str">
        <f>"'000"</f>
        <v>'000</v>
      </c>
      <c r="G23" s="208"/>
      <c r="H23" s="195" t="str">
        <f>"'000"</f>
        <v>'000</v>
      </c>
      <c r="I23" s="208"/>
      <c r="J23" s="204"/>
    </row>
    <row r="24" spans="2:20" s="1" customFormat="1" ht="12.75" x14ac:dyDescent="0.2">
      <c r="B24" s="4"/>
      <c r="C24" s="5"/>
      <c r="D24" s="104"/>
      <c r="E24" s="104"/>
      <c r="F24" s="104"/>
      <c r="G24" s="104"/>
      <c r="H24" s="104"/>
      <c r="I24" s="5"/>
      <c r="J24" s="6"/>
    </row>
    <row r="25" spans="2:20" s="1" customFormat="1" ht="15.75" x14ac:dyDescent="0.3">
      <c r="B25" s="99" t="s">
        <v>285</v>
      </c>
      <c r="C25" s="5"/>
      <c r="D25" s="174"/>
      <c r="E25" s="104"/>
      <c r="F25" s="174"/>
      <c r="G25" s="104"/>
      <c r="H25" s="174"/>
      <c r="I25" s="5"/>
      <c r="J25" s="6"/>
      <c r="L25" s="91"/>
    </row>
    <row r="26" spans="2:20" s="1" customFormat="1" ht="15.75" x14ac:dyDescent="0.3">
      <c r="B26" s="99" t="s">
        <v>284</v>
      </c>
      <c r="C26" s="5"/>
      <c r="D26" s="174"/>
      <c r="E26" s="104"/>
      <c r="F26" s="174"/>
      <c r="G26" s="104"/>
      <c r="H26" s="174"/>
      <c r="I26" s="5"/>
      <c r="J26" s="6"/>
      <c r="L26" s="91"/>
    </row>
    <row r="27" spans="2:20" s="1" customFormat="1" ht="15.75" x14ac:dyDescent="0.3">
      <c r="B27" s="99" t="s">
        <v>286</v>
      </c>
      <c r="C27" s="5"/>
      <c r="D27" s="174"/>
      <c r="E27" s="104"/>
      <c r="F27" s="174"/>
      <c r="G27" s="104"/>
      <c r="H27" s="174"/>
      <c r="I27" s="5"/>
      <c r="J27" s="6"/>
      <c r="L27" s="91"/>
    </row>
    <row r="28" spans="2:20" s="1" customFormat="1" ht="12.75" x14ac:dyDescent="0.2">
      <c r="B28" s="99"/>
      <c r="C28" s="5"/>
      <c r="D28" s="104"/>
      <c r="E28" s="104"/>
      <c r="F28" s="104"/>
      <c r="G28" s="104"/>
      <c r="H28" s="104"/>
      <c r="I28" s="5"/>
      <c r="J28" s="6"/>
    </row>
    <row r="29" spans="2:20" s="1" customFormat="1" ht="15.75" x14ac:dyDescent="0.3">
      <c r="B29" s="99" t="s">
        <v>287</v>
      </c>
      <c r="C29" s="5"/>
      <c r="D29" s="174"/>
      <c r="E29" s="104"/>
      <c r="F29" s="174"/>
      <c r="G29" s="104"/>
      <c r="H29" s="174"/>
      <c r="I29" s="5"/>
      <c r="J29" s="6"/>
      <c r="L29" s="91"/>
    </row>
    <row r="30" spans="2:20" s="1" customFormat="1" ht="15.75" x14ac:dyDescent="0.3">
      <c r="B30" s="99" t="s">
        <v>288</v>
      </c>
      <c r="C30" s="5"/>
      <c r="D30" s="174"/>
      <c r="E30" s="104"/>
      <c r="F30" s="174"/>
      <c r="G30" s="104"/>
      <c r="H30" s="174"/>
      <c r="I30" s="5"/>
      <c r="J30" s="6"/>
      <c r="L30" s="91"/>
    </row>
    <row r="31" spans="2:20" s="1" customFormat="1" ht="15.75" x14ac:dyDescent="0.3">
      <c r="B31" s="99" t="s">
        <v>289</v>
      </c>
      <c r="C31" s="5"/>
      <c r="D31" s="174"/>
      <c r="E31" s="104"/>
      <c r="F31" s="174"/>
      <c r="G31" s="104"/>
      <c r="H31" s="174"/>
      <c r="I31" s="5"/>
      <c r="J31" s="6"/>
      <c r="L31" s="91"/>
    </row>
    <row r="32" spans="2:20" s="1" customFormat="1" ht="13.5" thickBot="1" x14ac:dyDescent="0.25">
      <c r="B32" s="7"/>
      <c r="C32" s="8"/>
      <c r="D32" s="109"/>
      <c r="E32" s="109"/>
      <c r="F32" s="109"/>
      <c r="G32" s="109"/>
      <c r="H32" s="109"/>
      <c r="I32" s="8"/>
      <c r="J32" s="9"/>
    </row>
    <row r="33" spans="2:20" ht="15" thickBot="1" x14ac:dyDescent="0.25">
      <c r="D33" s="110"/>
      <c r="E33" s="110"/>
      <c r="F33" s="110"/>
      <c r="G33" s="110"/>
      <c r="H33" s="110"/>
    </row>
    <row r="34" spans="2:20" s="1" customFormat="1" ht="12.75" x14ac:dyDescent="0.2">
      <c r="B34" s="187" t="s">
        <v>5</v>
      </c>
      <c r="C34" s="189"/>
      <c r="D34" s="209" t="s">
        <v>7</v>
      </c>
      <c r="E34" s="210"/>
      <c r="F34" s="209" t="s">
        <v>300</v>
      </c>
      <c r="G34" s="211"/>
      <c r="H34" s="209" t="s">
        <v>301</v>
      </c>
      <c r="I34" s="207"/>
      <c r="J34" s="200"/>
    </row>
    <row r="35" spans="2:20" s="1" customFormat="1" ht="13.5" thickBot="1" x14ac:dyDescent="0.25">
      <c r="B35" s="191"/>
      <c r="C35" s="193"/>
      <c r="D35" s="195" t="str">
        <f>"'000"</f>
        <v>'000</v>
      </c>
      <c r="E35" s="203"/>
      <c r="F35" s="195" t="str">
        <f>"'000"</f>
        <v>'000</v>
      </c>
      <c r="G35" s="208"/>
      <c r="H35" s="195" t="str">
        <f>"'000"</f>
        <v>'000</v>
      </c>
      <c r="I35" s="208"/>
      <c r="J35" s="204"/>
    </row>
    <row r="36" spans="2:20" s="1" customFormat="1" ht="12.75" x14ac:dyDescent="0.2">
      <c r="B36" s="4"/>
      <c r="C36" s="5"/>
      <c r="D36" s="104"/>
      <c r="E36" s="104"/>
      <c r="F36" s="104"/>
      <c r="G36" s="104"/>
      <c r="H36" s="104"/>
      <c r="I36" s="5"/>
      <c r="J36" s="6"/>
    </row>
    <row r="37" spans="2:20" s="1" customFormat="1" ht="15.75" x14ac:dyDescent="0.3">
      <c r="B37" s="95" t="s">
        <v>10</v>
      </c>
      <c r="C37" s="5"/>
      <c r="D37" s="174"/>
      <c r="E37" s="104"/>
      <c r="F37" s="174"/>
      <c r="G37" s="104"/>
      <c r="H37" s="174"/>
      <c r="I37" s="5"/>
      <c r="J37" s="6"/>
      <c r="L37" s="91"/>
    </row>
    <row r="38" spans="2:20" s="1" customFormat="1" ht="13.5" thickBot="1" x14ac:dyDescent="0.25">
      <c r="B38" s="7"/>
      <c r="C38" s="8"/>
      <c r="D38" s="109"/>
      <c r="E38" s="109"/>
      <c r="F38" s="109"/>
      <c r="G38" s="109"/>
      <c r="H38" s="109"/>
      <c r="I38" s="8"/>
      <c r="J38" s="9"/>
    </row>
    <row r="39" spans="2:20" ht="15" thickBot="1" x14ac:dyDescent="0.25">
      <c r="D39" s="110"/>
      <c r="E39" s="110"/>
      <c r="F39" s="110"/>
      <c r="G39" s="110"/>
      <c r="H39" s="110"/>
      <c r="J39" s="21"/>
      <c r="K39" s="21"/>
      <c r="M39" s="21"/>
      <c r="Q39" s="30"/>
      <c r="R39" s="30"/>
      <c r="T39" s="30"/>
    </row>
    <row r="40" spans="2:20" s="1" customFormat="1" ht="12.75" x14ac:dyDescent="0.2">
      <c r="B40" s="187" t="s">
        <v>299</v>
      </c>
      <c r="C40" s="189"/>
      <c r="D40" s="209" t="s">
        <v>7</v>
      </c>
      <c r="E40" s="210"/>
      <c r="F40" s="209" t="s">
        <v>300</v>
      </c>
      <c r="G40" s="211"/>
      <c r="H40" s="209" t="s">
        <v>301</v>
      </c>
      <c r="I40" s="207"/>
      <c r="J40" s="200"/>
      <c r="L40" s="56"/>
    </row>
    <row r="41" spans="2:20" s="1" customFormat="1" ht="13.5" thickBot="1" x14ac:dyDescent="0.25">
      <c r="B41" s="191"/>
      <c r="C41" s="193"/>
      <c r="D41" s="195" t="str">
        <f>"'000"</f>
        <v>'000</v>
      </c>
      <c r="E41" s="203"/>
      <c r="F41" s="195" t="str">
        <f>"'000"</f>
        <v>'000</v>
      </c>
      <c r="G41" s="208"/>
      <c r="H41" s="195" t="str">
        <f>"'000"</f>
        <v>'000</v>
      </c>
      <c r="I41" s="208"/>
      <c r="J41" s="204"/>
      <c r="L41" s="56"/>
    </row>
    <row r="42" spans="2:20" s="1" customFormat="1" ht="12.75" x14ac:dyDescent="0.2">
      <c r="B42" s="4"/>
      <c r="C42" s="5"/>
      <c r="D42" s="104"/>
      <c r="E42" s="104"/>
      <c r="F42" s="104"/>
      <c r="G42" s="104"/>
      <c r="H42" s="104"/>
      <c r="I42" s="5"/>
      <c r="J42" s="6"/>
    </row>
    <row r="43" spans="2:20" s="1" customFormat="1" ht="15.75" x14ac:dyDescent="0.3">
      <c r="B43" s="98" t="s">
        <v>11</v>
      </c>
      <c r="C43" s="5"/>
      <c r="D43" s="174"/>
      <c r="E43" s="104"/>
      <c r="F43" s="174"/>
      <c r="G43" s="104"/>
      <c r="H43" s="174"/>
      <c r="I43" s="5"/>
      <c r="J43" s="6"/>
      <c r="L43" s="91"/>
    </row>
    <row r="44" spans="2:20" s="1" customFormat="1" ht="15.75" x14ac:dyDescent="0.3">
      <c r="B44" s="98" t="s">
        <v>12</v>
      </c>
      <c r="C44" s="5"/>
      <c r="D44" s="174"/>
      <c r="E44" s="104"/>
      <c r="F44" s="174"/>
      <c r="G44" s="104"/>
      <c r="H44" s="174"/>
      <c r="I44" s="5"/>
      <c r="J44" s="6"/>
      <c r="L44" s="91"/>
    </row>
    <row r="45" spans="2:20" s="1" customFormat="1" ht="12.75" x14ac:dyDescent="0.2">
      <c r="B45" s="98"/>
      <c r="C45" s="5"/>
      <c r="D45" s="104"/>
      <c r="E45" s="104"/>
      <c r="F45" s="104"/>
      <c r="G45" s="104"/>
      <c r="H45" s="104"/>
      <c r="I45" s="5"/>
      <c r="J45" s="6"/>
    </row>
    <row r="46" spans="2:20" s="1" customFormat="1" ht="15.75" x14ac:dyDescent="0.3">
      <c r="B46" s="98" t="s">
        <v>13</v>
      </c>
      <c r="C46" s="5"/>
      <c r="D46" s="174"/>
      <c r="E46" s="104"/>
      <c r="F46" s="174"/>
      <c r="G46" s="104"/>
      <c r="H46" s="174"/>
      <c r="I46" s="5"/>
      <c r="J46" s="6"/>
      <c r="L46" s="91"/>
    </row>
    <row r="47" spans="2:20" s="1" customFormat="1" ht="15.75" x14ac:dyDescent="0.3">
      <c r="B47" s="98" t="s">
        <v>14</v>
      </c>
      <c r="C47" s="5"/>
      <c r="D47" s="174"/>
      <c r="E47" s="104"/>
      <c r="F47" s="174"/>
      <c r="G47" s="104"/>
      <c r="H47" s="174"/>
      <c r="I47" s="5"/>
      <c r="J47" s="6"/>
      <c r="L47" s="91"/>
    </row>
    <row r="48" spans="2:20" s="1" customFormat="1" ht="12.75" x14ac:dyDescent="0.2">
      <c r="B48" s="98"/>
      <c r="C48" s="5"/>
      <c r="D48" s="104"/>
      <c r="E48" s="104"/>
      <c r="F48" s="104"/>
      <c r="G48" s="104"/>
      <c r="H48" s="104"/>
      <c r="I48" s="5"/>
      <c r="J48" s="6"/>
    </row>
    <row r="49" spans="2:12" s="1" customFormat="1" ht="15.75" x14ac:dyDescent="0.3">
      <c r="B49" s="98" t="s">
        <v>15</v>
      </c>
      <c r="C49" s="5"/>
      <c r="D49" s="174"/>
      <c r="E49" s="104"/>
      <c r="F49" s="174"/>
      <c r="G49" s="104"/>
      <c r="H49" s="174"/>
      <c r="I49" s="5"/>
      <c r="J49" s="6"/>
      <c r="L49" s="91"/>
    </row>
    <row r="50" spans="2:12" s="1" customFormat="1" ht="15.75" x14ac:dyDescent="0.3">
      <c r="B50" s="98" t="s">
        <v>16</v>
      </c>
      <c r="C50" s="5"/>
      <c r="D50" s="174"/>
      <c r="E50" s="104"/>
      <c r="F50" s="174"/>
      <c r="G50" s="104"/>
      <c r="H50" s="174"/>
      <c r="I50" s="5"/>
      <c r="J50" s="6"/>
      <c r="L50" s="91"/>
    </row>
    <row r="51" spans="2:12" s="1" customFormat="1" ht="12.75" x14ac:dyDescent="0.2">
      <c r="B51" s="98"/>
      <c r="C51" s="5"/>
      <c r="D51" s="104"/>
      <c r="E51" s="104"/>
      <c r="F51" s="104"/>
      <c r="G51" s="104"/>
      <c r="H51" s="104"/>
      <c r="I51" s="5"/>
      <c r="J51" s="6"/>
    </row>
    <row r="52" spans="2:12" s="1" customFormat="1" ht="15.75" x14ac:dyDescent="0.3">
      <c r="B52" s="98" t="s">
        <v>17</v>
      </c>
      <c r="C52" s="5"/>
      <c r="D52" s="174"/>
      <c r="E52" s="104"/>
      <c r="F52" s="174"/>
      <c r="G52" s="104"/>
      <c r="H52" s="174"/>
      <c r="I52" s="5"/>
      <c r="J52" s="6"/>
      <c r="L52" s="91"/>
    </row>
    <row r="53" spans="2:12" s="1" customFormat="1" ht="15.75" x14ac:dyDescent="0.3">
      <c r="B53" s="98" t="s">
        <v>18</v>
      </c>
      <c r="C53" s="5"/>
      <c r="D53" s="174"/>
      <c r="E53" s="104"/>
      <c r="F53" s="174"/>
      <c r="G53" s="104"/>
      <c r="H53" s="174"/>
      <c r="I53" s="5"/>
      <c r="J53" s="6"/>
      <c r="L53" s="91"/>
    </row>
    <row r="54" spans="2:12" s="1" customFormat="1" ht="12.75" x14ac:dyDescent="0.2">
      <c r="B54" s="98"/>
      <c r="C54" s="5"/>
      <c r="D54" s="104"/>
      <c r="E54" s="104"/>
      <c r="F54" s="104"/>
      <c r="G54" s="104"/>
      <c r="H54" s="104"/>
      <c r="I54" s="5"/>
      <c r="J54" s="6"/>
    </row>
    <row r="55" spans="2:12" s="1" customFormat="1" ht="15.75" x14ac:dyDescent="0.3">
      <c r="B55" s="98" t="s">
        <v>19</v>
      </c>
      <c r="C55" s="5"/>
      <c r="D55" s="174"/>
      <c r="E55" s="104"/>
      <c r="F55" s="174"/>
      <c r="G55" s="104"/>
      <c r="H55" s="174"/>
      <c r="I55" s="5"/>
      <c r="J55" s="6"/>
      <c r="L55" s="91"/>
    </row>
    <row r="56" spans="2:12" s="1" customFormat="1" ht="15.75" x14ac:dyDescent="0.3">
      <c r="B56" s="98" t="s">
        <v>20</v>
      </c>
      <c r="C56" s="5"/>
      <c r="D56" s="174"/>
      <c r="E56" s="104"/>
      <c r="F56" s="174"/>
      <c r="G56" s="104"/>
      <c r="H56" s="174"/>
      <c r="I56" s="5"/>
      <c r="J56" s="6"/>
      <c r="L56" s="91"/>
    </row>
    <row r="57" spans="2:12" s="1" customFormat="1" ht="12.75" x14ac:dyDescent="0.2">
      <c r="B57" s="98"/>
      <c r="C57" s="5"/>
      <c r="D57" s="104"/>
      <c r="E57" s="104"/>
      <c r="F57" s="104"/>
      <c r="G57" s="104"/>
      <c r="H57" s="104"/>
      <c r="I57" s="5"/>
      <c r="J57" s="6"/>
    </row>
    <row r="58" spans="2:12" s="1" customFormat="1" ht="15.75" x14ac:dyDescent="0.3">
      <c r="B58" s="98" t="s">
        <v>21</v>
      </c>
      <c r="C58" s="5"/>
      <c r="D58" s="174"/>
      <c r="E58" s="104"/>
      <c r="F58" s="174"/>
      <c r="G58" s="104"/>
      <c r="H58" s="174"/>
      <c r="I58" s="5"/>
      <c r="J58" s="6"/>
      <c r="L58" s="91"/>
    </row>
    <row r="59" spans="2:12" s="1" customFormat="1" ht="15.75" x14ac:dyDescent="0.3">
      <c r="B59" s="98" t="s">
        <v>22</v>
      </c>
      <c r="C59" s="5"/>
      <c r="D59" s="174"/>
      <c r="E59" s="104"/>
      <c r="F59" s="174"/>
      <c r="G59" s="104"/>
      <c r="H59" s="174"/>
      <c r="I59" s="5"/>
      <c r="J59" s="6"/>
      <c r="L59" s="91"/>
    </row>
    <row r="60" spans="2:12" s="1" customFormat="1" ht="12.75" x14ac:dyDescent="0.2">
      <c r="B60" s="98"/>
      <c r="C60" s="5"/>
      <c r="D60" s="104"/>
      <c r="E60" s="104"/>
      <c r="F60" s="104"/>
      <c r="G60" s="104"/>
      <c r="H60" s="104"/>
      <c r="I60" s="5"/>
      <c r="J60" s="6"/>
    </row>
    <row r="61" spans="2:12" s="1" customFormat="1" ht="15.75" x14ac:dyDescent="0.3">
      <c r="B61" s="98" t="s">
        <v>23</v>
      </c>
      <c r="C61" s="5"/>
      <c r="D61" s="174"/>
      <c r="E61" s="104"/>
      <c r="F61" s="174"/>
      <c r="G61" s="104"/>
      <c r="H61" s="174"/>
      <c r="I61" s="5"/>
      <c r="J61" s="6"/>
      <c r="L61" s="91"/>
    </row>
    <row r="62" spans="2:12" s="1" customFormat="1" ht="15.75" x14ac:dyDescent="0.3">
      <c r="B62" s="98" t="s">
        <v>24</v>
      </c>
      <c r="C62" s="5"/>
      <c r="D62" s="174"/>
      <c r="E62" s="104"/>
      <c r="F62" s="174"/>
      <c r="G62" s="104"/>
      <c r="H62" s="174"/>
      <c r="I62" s="5"/>
      <c r="J62" s="6"/>
      <c r="L62" s="91"/>
    </row>
    <row r="63" spans="2:12" s="1" customFormat="1" ht="12.75" x14ac:dyDescent="0.2">
      <c r="B63" s="98"/>
      <c r="C63" s="5"/>
      <c r="D63" s="104"/>
      <c r="E63" s="104"/>
      <c r="F63" s="104"/>
      <c r="G63" s="104"/>
      <c r="H63" s="104"/>
      <c r="I63" s="5"/>
      <c r="J63" s="6"/>
    </row>
    <row r="64" spans="2:12" s="1" customFormat="1" ht="15.75" x14ac:dyDescent="0.3">
      <c r="B64" s="98" t="s">
        <v>25</v>
      </c>
      <c r="C64" s="5"/>
      <c r="D64" s="174"/>
      <c r="E64" s="104"/>
      <c r="F64" s="174"/>
      <c r="G64" s="104"/>
      <c r="H64" s="174"/>
      <c r="I64" s="5"/>
      <c r="J64" s="6"/>
      <c r="L64" s="91"/>
    </row>
    <row r="65" spans="2:12" s="1" customFormat="1" ht="15.75" x14ac:dyDescent="0.3">
      <c r="B65" s="98" t="s">
        <v>26</v>
      </c>
      <c r="C65" s="5"/>
      <c r="D65" s="174"/>
      <c r="E65" s="104"/>
      <c r="F65" s="174"/>
      <c r="G65" s="104"/>
      <c r="H65" s="174"/>
      <c r="I65" s="5"/>
      <c r="J65" s="6"/>
      <c r="L65" s="91"/>
    </row>
    <row r="66" spans="2:12" s="1" customFormat="1" ht="12.75" x14ac:dyDescent="0.2">
      <c r="B66" s="98"/>
      <c r="C66" s="5"/>
      <c r="D66" s="104"/>
      <c r="E66" s="104"/>
      <c r="F66" s="104"/>
      <c r="G66" s="104"/>
      <c r="H66" s="104"/>
      <c r="I66" s="5"/>
      <c r="J66" s="6"/>
    </row>
    <row r="67" spans="2:12" s="1" customFormat="1" ht="15.75" x14ac:dyDescent="0.3">
      <c r="B67" s="98" t="s">
        <v>27</v>
      </c>
      <c r="C67" s="5"/>
      <c r="D67" s="174"/>
      <c r="E67" s="104"/>
      <c r="F67" s="174"/>
      <c r="G67" s="104"/>
      <c r="H67" s="174"/>
      <c r="I67" s="5"/>
      <c r="J67" s="6"/>
      <c r="L67" s="91"/>
    </row>
    <row r="68" spans="2:12" s="1" customFormat="1" ht="15.75" x14ac:dyDescent="0.3">
      <c r="B68" s="98" t="s">
        <v>28</v>
      </c>
      <c r="C68" s="5"/>
      <c r="D68" s="174"/>
      <c r="E68" s="104"/>
      <c r="F68" s="174"/>
      <c r="G68" s="104"/>
      <c r="H68" s="174"/>
      <c r="I68" s="5"/>
      <c r="J68" s="6"/>
      <c r="L68" s="91"/>
    </row>
    <row r="69" spans="2:12" s="1" customFormat="1" ht="12.75" x14ac:dyDescent="0.2">
      <c r="B69" s="98"/>
      <c r="C69" s="5"/>
      <c r="D69" s="104"/>
      <c r="E69" s="104"/>
      <c r="F69" s="104"/>
      <c r="G69" s="104"/>
      <c r="H69" s="104"/>
      <c r="I69" s="5"/>
      <c r="J69" s="6"/>
    </row>
    <row r="70" spans="2:12" s="1" customFormat="1" ht="15.75" x14ac:dyDescent="0.3">
      <c r="B70" s="98" t="s">
        <v>117</v>
      </c>
      <c r="C70" s="5"/>
      <c r="D70" s="174"/>
      <c r="E70" s="104"/>
      <c r="F70" s="174"/>
      <c r="G70" s="104"/>
      <c r="H70" s="174"/>
      <c r="I70" s="5"/>
      <c r="J70" s="6"/>
      <c r="L70" s="91"/>
    </row>
    <row r="71" spans="2:12" s="1" customFormat="1" ht="15.75" x14ac:dyDescent="0.3">
      <c r="B71" s="98" t="s">
        <v>118</v>
      </c>
      <c r="C71" s="5"/>
      <c r="D71" s="174"/>
      <c r="E71" s="104"/>
      <c r="F71" s="174"/>
      <c r="G71" s="104"/>
      <c r="H71" s="174"/>
      <c r="I71" s="5"/>
      <c r="J71" s="6"/>
      <c r="L71" s="91"/>
    </row>
    <row r="72" spans="2:12" s="1" customFormat="1" ht="12.75" x14ac:dyDescent="0.2">
      <c r="B72" s="98"/>
      <c r="C72" s="5"/>
      <c r="D72" s="104"/>
      <c r="E72" s="104"/>
      <c r="F72" s="104"/>
      <c r="G72" s="104"/>
      <c r="H72" s="104"/>
      <c r="I72" s="5"/>
      <c r="J72" s="6"/>
    </row>
    <row r="73" spans="2:12" s="1" customFormat="1" ht="15.75" x14ac:dyDescent="0.3">
      <c r="B73" s="100" t="s">
        <v>29</v>
      </c>
      <c r="C73" s="54"/>
      <c r="D73" s="175">
        <f>Base_assets</f>
        <v>0</v>
      </c>
      <c r="E73" s="112"/>
      <c r="F73" s="175">
        <f>Base_VGB</f>
        <v>0</v>
      </c>
      <c r="G73" s="112"/>
      <c r="H73" s="175">
        <f>Base_VDB</f>
        <v>0</v>
      </c>
      <c r="I73" s="54"/>
      <c r="J73" s="55"/>
      <c r="L73" s="91"/>
    </row>
    <row r="74" spans="2:12" s="1" customFormat="1" ht="15.75" x14ac:dyDescent="0.3">
      <c r="B74" s="100" t="s">
        <v>30</v>
      </c>
      <c r="C74" s="54"/>
      <c r="D74" s="175">
        <f>Base_assets</f>
        <v>0</v>
      </c>
      <c r="E74" s="112"/>
      <c r="F74" s="175">
        <f>Base_VGB</f>
        <v>0</v>
      </c>
      <c r="G74" s="112"/>
      <c r="H74" s="175">
        <f>Base_VDB</f>
        <v>0</v>
      </c>
      <c r="I74" s="54"/>
      <c r="J74" s="55"/>
      <c r="L74" s="91"/>
    </row>
    <row r="75" spans="2:12" s="1" customFormat="1" ht="12.75" x14ac:dyDescent="0.2">
      <c r="B75" s="100"/>
      <c r="C75" s="54"/>
      <c r="D75" s="112"/>
      <c r="E75" s="112"/>
      <c r="F75" s="112"/>
      <c r="G75" s="112"/>
      <c r="H75" s="112"/>
      <c r="I75" s="54"/>
      <c r="J75" s="55"/>
    </row>
    <row r="76" spans="2:12" s="1" customFormat="1" ht="15.75" x14ac:dyDescent="0.3">
      <c r="B76" s="100" t="s">
        <v>31</v>
      </c>
      <c r="C76" s="54"/>
      <c r="D76" s="175">
        <f>Base_assets</f>
        <v>0</v>
      </c>
      <c r="E76" s="112"/>
      <c r="F76" s="175">
        <f>Base_VGB</f>
        <v>0</v>
      </c>
      <c r="G76" s="112"/>
      <c r="H76" s="175">
        <f>Base_VDB</f>
        <v>0</v>
      </c>
      <c r="I76" s="54"/>
      <c r="J76" s="55"/>
      <c r="L76" s="91"/>
    </row>
    <row r="77" spans="2:12" s="1" customFormat="1" ht="15.75" x14ac:dyDescent="0.3">
      <c r="B77" s="100" t="s">
        <v>32</v>
      </c>
      <c r="C77" s="54"/>
      <c r="D77" s="175">
        <f>Base_assets</f>
        <v>0</v>
      </c>
      <c r="E77" s="112"/>
      <c r="F77" s="175">
        <f>Base_VGB</f>
        <v>0</v>
      </c>
      <c r="G77" s="112"/>
      <c r="H77" s="175">
        <f>Base_VDB</f>
        <v>0</v>
      </c>
      <c r="I77" s="54"/>
      <c r="J77" s="55"/>
      <c r="L77" s="91"/>
    </row>
    <row r="78" spans="2:12" s="1" customFormat="1" ht="12.75" x14ac:dyDescent="0.2">
      <c r="B78" s="100"/>
      <c r="C78" s="54"/>
      <c r="D78" s="112"/>
      <c r="E78" s="112"/>
      <c r="F78" s="112"/>
      <c r="G78" s="112"/>
      <c r="H78" s="112"/>
      <c r="I78" s="54"/>
      <c r="J78" s="55"/>
    </row>
    <row r="79" spans="2:12" s="1" customFormat="1" ht="15.75" x14ac:dyDescent="0.3">
      <c r="B79" s="100" t="s">
        <v>33</v>
      </c>
      <c r="C79" s="54"/>
      <c r="D79" s="175">
        <f>Base_assets</f>
        <v>0</v>
      </c>
      <c r="E79" s="112"/>
      <c r="F79" s="175">
        <f>Base_VGB</f>
        <v>0</v>
      </c>
      <c r="G79" s="112"/>
      <c r="H79" s="175">
        <f>Base_VDB</f>
        <v>0</v>
      </c>
      <c r="I79" s="54"/>
      <c r="J79" s="55"/>
      <c r="L79" s="91"/>
    </row>
    <row r="80" spans="2:12" s="1" customFormat="1" ht="15.75" x14ac:dyDescent="0.3">
      <c r="B80" s="100" t="s">
        <v>34</v>
      </c>
      <c r="C80" s="54"/>
      <c r="D80" s="175">
        <f>Base_assets</f>
        <v>0</v>
      </c>
      <c r="E80" s="112"/>
      <c r="F80" s="175">
        <f>Base_VGB</f>
        <v>0</v>
      </c>
      <c r="G80" s="112"/>
      <c r="H80" s="175">
        <f>Base_VDB</f>
        <v>0</v>
      </c>
      <c r="I80" s="54"/>
      <c r="J80" s="55"/>
      <c r="L80" s="91"/>
    </row>
    <row r="81" spans="2:12" s="1" customFormat="1" ht="12.75" x14ac:dyDescent="0.2">
      <c r="B81" s="100"/>
      <c r="C81" s="54"/>
      <c r="D81" s="112"/>
      <c r="E81" s="112"/>
      <c r="F81" s="112"/>
      <c r="G81" s="112"/>
      <c r="H81" s="112"/>
      <c r="I81" s="54"/>
      <c r="J81" s="55"/>
    </row>
    <row r="82" spans="2:12" s="1" customFormat="1" ht="15.75" x14ac:dyDescent="0.3">
      <c r="B82" s="100" t="s">
        <v>35</v>
      </c>
      <c r="C82" s="54"/>
      <c r="D82" s="175">
        <f>Base_assets</f>
        <v>0</v>
      </c>
      <c r="E82" s="112"/>
      <c r="F82" s="175">
        <f>Base_VGB</f>
        <v>0</v>
      </c>
      <c r="G82" s="112"/>
      <c r="H82" s="175">
        <f>Base_VDB</f>
        <v>0</v>
      </c>
      <c r="I82" s="54"/>
      <c r="J82" s="55"/>
      <c r="L82" s="91"/>
    </row>
    <row r="83" spans="2:12" s="1" customFormat="1" ht="15.75" x14ac:dyDescent="0.3">
      <c r="B83" s="100" t="s">
        <v>36</v>
      </c>
      <c r="C83" s="54"/>
      <c r="D83" s="175">
        <f>Base_assets</f>
        <v>0</v>
      </c>
      <c r="E83" s="112"/>
      <c r="F83" s="175">
        <f>Base_VGB</f>
        <v>0</v>
      </c>
      <c r="G83" s="112"/>
      <c r="H83" s="175">
        <f>Base_VDB</f>
        <v>0</v>
      </c>
      <c r="I83" s="54"/>
      <c r="J83" s="55"/>
      <c r="L83" s="91"/>
    </row>
    <row r="84" spans="2:12" s="1" customFormat="1" ht="12.75" x14ac:dyDescent="0.2">
      <c r="B84" s="100"/>
      <c r="C84" s="54"/>
      <c r="D84" s="112"/>
      <c r="E84" s="112"/>
      <c r="F84" s="112"/>
      <c r="G84" s="112"/>
      <c r="H84" s="112"/>
      <c r="I84" s="54"/>
      <c r="J84" s="55"/>
    </row>
    <row r="85" spans="2:12" s="1" customFormat="1" ht="15.75" x14ac:dyDescent="0.3">
      <c r="B85" s="100" t="s">
        <v>37</v>
      </c>
      <c r="C85" s="54"/>
      <c r="D85" s="175">
        <f>Base_assets</f>
        <v>0</v>
      </c>
      <c r="E85" s="112"/>
      <c r="F85" s="175">
        <f>Base_VGB</f>
        <v>0</v>
      </c>
      <c r="G85" s="112"/>
      <c r="H85" s="175">
        <f>Base_VDB</f>
        <v>0</v>
      </c>
      <c r="I85" s="54"/>
      <c r="J85" s="55"/>
      <c r="L85" s="91"/>
    </row>
    <row r="86" spans="2:12" s="1" customFormat="1" ht="15.75" x14ac:dyDescent="0.3">
      <c r="B86" s="100" t="s">
        <v>38</v>
      </c>
      <c r="C86" s="54"/>
      <c r="D86" s="175">
        <f>Base_assets</f>
        <v>0</v>
      </c>
      <c r="E86" s="112"/>
      <c r="F86" s="175">
        <f>Base_VGB</f>
        <v>0</v>
      </c>
      <c r="G86" s="112"/>
      <c r="H86" s="175">
        <f>Base_VDB</f>
        <v>0</v>
      </c>
      <c r="I86" s="54"/>
      <c r="J86" s="55"/>
      <c r="L86" s="91"/>
    </row>
    <row r="87" spans="2:12" s="1" customFormat="1" ht="12.75" x14ac:dyDescent="0.2">
      <c r="B87" s="4"/>
      <c r="C87" s="5"/>
      <c r="D87" s="104"/>
      <c r="E87" s="104"/>
      <c r="F87" s="104"/>
      <c r="G87" s="104"/>
      <c r="H87" s="104"/>
      <c r="I87" s="5"/>
      <c r="J87" s="6"/>
    </row>
    <row r="88" spans="2:12" s="1" customFormat="1" ht="12.75" x14ac:dyDescent="0.2">
      <c r="B88" s="50" t="s">
        <v>283</v>
      </c>
      <c r="C88" s="123"/>
      <c r="D88" s="113"/>
      <c r="E88" s="108"/>
      <c r="F88" s="113"/>
      <c r="G88" s="108"/>
      <c r="H88" s="113"/>
      <c r="I88" s="123"/>
      <c r="J88" s="124"/>
    </row>
    <row r="89" spans="2:12" s="1" customFormat="1" ht="12.75" x14ac:dyDescent="0.2">
      <c r="B89" s="4"/>
      <c r="C89" s="5"/>
      <c r="D89" s="104"/>
      <c r="E89" s="104"/>
      <c r="F89" s="104"/>
      <c r="G89" s="104"/>
      <c r="H89" s="104"/>
      <c r="I89" s="5"/>
      <c r="J89" s="6"/>
    </row>
    <row r="90" spans="2:12" s="1" customFormat="1" ht="15.75" x14ac:dyDescent="0.3">
      <c r="B90" s="95" t="s">
        <v>39</v>
      </c>
      <c r="C90" s="5"/>
      <c r="D90" s="174"/>
      <c r="E90" s="104"/>
      <c r="F90" s="174"/>
      <c r="G90" s="104"/>
      <c r="H90" s="174"/>
      <c r="I90" s="5"/>
      <c r="J90" s="6"/>
      <c r="L90" s="91"/>
    </row>
    <row r="91" spans="2:12" s="1" customFormat="1" ht="13.5" thickBot="1" x14ac:dyDescent="0.25">
      <c r="B91" s="7"/>
      <c r="C91" s="8"/>
      <c r="D91" s="109"/>
      <c r="E91" s="109"/>
      <c r="F91" s="109"/>
      <c r="G91" s="109"/>
      <c r="H91" s="109"/>
      <c r="I91" s="8"/>
      <c r="J91" s="9"/>
    </row>
    <row r="92" spans="2:12" ht="15" thickBot="1" x14ac:dyDescent="0.25">
      <c r="D92" s="110"/>
      <c r="E92" s="110"/>
      <c r="F92" s="110"/>
      <c r="G92" s="110"/>
      <c r="H92" s="110"/>
    </row>
    <row r="93" spans="2:12" s="1" customFormat="1" ht="12.75" x14ac:dyDescent="0.2">
      <c r="B93" s="187" t="s">
        <v>6</v>
      </c>
      <c r="C93" s="189"/>
      <c r="D93" s="209" t="s">
        <v>7</v>
      </c>
      <c r="E93" s="210"/>
      <c r="F93" s="209" t="s">
        <v>300</v>
      </c>
      <c r="G93" s="211"/>
      <c r="H93" s="209" t="s">
        <v>301</v>
      </c>
      <c r="I93" s="207"/>
      <c r="J93" s="200"/>
    </row>
    <row r="94" spans="2:12" s="1" customFormat="1" ht="13.5" thickBot="1" x14ac:dyDescent="0.25">
      <c r="B94" s="191"/>
      <c r="C94" s="193"/>
      <c r="D94" s="195" t="str">
        <f>"'000"</f>
        <v>'000</v>
      </c>
      <c r="E94" s="203"/>
      <c r="F94" s="195" t="str">
        <f>"'000"</f>
        <v>'000</v>
      </c>
      <c r="G94" s="208"/>
      <c r="H94" s="195" t="str">
        <f>"'000"</f>
        <v>'000</v>
      </c>
      <c r="I94" s="208"/>
      <c r="J94" s="204"/>
    </row>
    <row r="95" spans="2:12" s="1" customFormat="1" ht="12.75" x14ac:dyDescent="0.2">
      <c r="B95" s="4"/>
      <c r="C95" s="5"/>
      <c r="D95" s="104"/>
      <c r="E95" s="104"/>
      <c r="F95" s="104"/>
      <c r="G95" s="104"/>
      <c r="H95" s="104"/>
      <c r="I95" s="5"/>
      <c r="J95" s="6"/>
    </row>
    <row r="96" spans="2:12" s="1" customFormat="1" ht="15.75" x14ac:dyDescent="0.3">
      <c r="B96" s="86" t="s">
        <v>40</v>
      </c>
      <c r="C96" s="5"/>
      <c r="D96" s="174"/>
      <c r="E96" s="104"/>
      <c r="F96" s="174"/>
      <c r="G96" s="104"/>
      <c r="H96" s="174"/>
      <c r="I96" s="5"/>
      <c r="J96" s="6"/>
      <c r="L96" s="18"/>
    </row>
    <row r="97" spans="1:20" s="1" customFormat="1" ht="12.75" x14ac:dyDescent="0.2">
      <c r="B97" s="95"/>
      <c r="C97" s="5"/>
      <c r="D97" s="104"/>
      <c r="E97" s="104"/>
      <c r="F97" s="104"/>
      <c r="G97" s="104"/>
      <c r="H97" s="104"/>
      <c r="I97" s="5"/>
      <c r="J97" s="6"/>
    </row>
    <row r="98" spans="1:20" s="1" customFormat="1" ht="15.75" x14ac:dyDescent="0.3">
      <c r="B98" s="86" t="s">
        <v>419</v>
      </c>
      <c r="C98" s="5"/>
      <c r="D98" s="174"/>
      <c r="E98" s="104"/>
      <c r="F98" s="174"/>
      <c r="G98" s="104"/>
      <c r="H98" s="174"/>
      <c r="I98" s="5"/>
      <c r="J98" s="6"/>
      <c r="L98" s="91"/>
    </row>
    <row r="99" spans="1:20" s="1" customFormat="1" ht="12.75" x14ac:dyDescent="0.2">
      <c r="B99" s="95"/>
      <c r="C99" s="5"/>
      <c r="D99" s="104"/>
      <c r="E99" s="104"/>
      <c r="F99" s="104"/>
      <c r="G99" s="104"/>
      <c r="H99" s="104"/>
      <c r="I99" s="5"/>
      <c r="J99" s="6"/>
    </row>
    <row r="100" spans="1:20" s="1" customFormat="1" ht="15.75" x14ac:dyDescent="0.3">
      <c r="B100" s="98" t="s">
        <v>41</v>
      </c>
      <c r="C100" s="5"/>
      <c r="D100" s="174"/>
      <c r="E100" s="104"/>
      <c r="F100" s="174"/>
      <c r="G100" s="104"/>
      <c r="H100" s="174"/>
      <c r="I100" s="5"/>
      <c r="J100" s="6"/>
      <c r="L100" s="18"/>
    </row>
    <row r="101" spans="1:20" s="1" customFormat="1" ht="15.75" x14ac:dyDescent="0.3">
      <c r="B101" s="98" t="s">
        <v>42</v>
      </c>
      <c r="C101" s="5"/>
      <c r="D101" s="174"/>
      <c r="E101" s="104"/>
      <c r="F101" s="174"/>
      <c r="G101" s="104"/>
      <c r="H101" s="174"/>
      <c r="I101" s="5"/>
      <c r="J101" s="6"/>
      <c r="L101" s="18"/>
    </row>
    <row r="102" spans="1:20" s="1" customFormat="1" ht="13.5" thickBot="1" x14ac:dyDescent="0.25">
      <c r="B102" s="7"/>
      <c r="C102" s="8"/>
      <c r="D102" s="109"/>
      <c r="E102" s="109"/>
      <c r="F102" s="109"/>
      <c r="G102" s="109"/>
      <c r="H102" s="109"/>
      <c r="I102" s="8"/>
      <c r="J102" s="9"/>
    </row>
    <row r="103" spans="1:20" ht="15" thickBot="1" x14ac:dyDescent="0.25">
      <c r="D103" s="110"/>
      <c r="E103" s="110"/>
      <c r="F103" s="110"/>
      <c r="G103" s="110"/>
      <c r="H103" s="110"/>
    </row>
    <row r="104" spans="1:20" s="1" customFormat="1" ht="12.75" x14ac:dyDescent="0.2">
      <c r="B104" s="187" t="s">
        <v>43</v>
      </c>
      <c r="C104" s="189"/>
      <c r="D104" s="209" t="s">
        <v>7</v>
      </c>
      <c r="E104" s="210"/>
      <c r="F104" s="209" t="s">
        <v>300</v>
      </c>
      <c r="G104" s="211"/>
      <c r="H104" s="209" t="s">
        <v>301</v>
      </c>
      <c r="I104" s="207"/>
      <c r="J104" s="200"/>
    </row>
    <row r="105" spans="1:20" s="1" customFormat="1" ht="13.5" thickBot="1" x14ac:dyDescent="0.25">
      <c r="B105" s="191"/>
      <c r="C105" s="193"/>
      <c r="D105" s="195" t="str">
        <f>"'000"</f>
        <v>'000</v>
      </c>
      <c r="E105" s="203"/>
      <c r="F105" s="195" t="str">
        <f>"'000"</f>
        <v>'000</v>
      </c>
      <c r="G105" s="208"/>
      <c r="H105" s="195" t="str">
        <f>"'000"</f>
        <v>'000</v>
      </c>
      <c r="I105" s="208"/>
      <c r="J105" s="204"/>
    </row>
    <row r="106" spans="1:20" s="1" customFormat="1" ht="12.75" x14ac:dyDescent="0.2">
      <c r="B106" s="4"/>
      <c r="C106" s="5"/>
      <c r="D106" s="104"/>
      <c r="E106" s="104"/>
      <c r="F106" s="104"/>
      <c r="G106" s="104"/>
      <c r="H106" s="104"/>
      <c r="I106" s="5"/>
      <c r="J106" s="6"/>
    </row>
    <row r="107" spans="1:20" s="1" customFormat="1" ht="15.75" x14ac:dyDescent="0.3">
      <c r="B107" s="95" t="s">
        <v>44</v>
      </c>
      <c r="C107" s="5"/>
      <c r="D107" s="103"/>
      <c r="E107" s="104"/>
      <c r="F107" s="103"/>
      <c r="G107" s="104"/>
      <c r="H107" s="103"/>
      <c r="I107" s="5"/>
      <c r="J107" s="6"/>
      <c r="L107" s="91"/>
    </row>
    <row r="108" spans="1:20" s="1" customFormat="1" ht="13.5" thickBot="1" x14ac:dyDescent="0.25">
      <c r="B108" s="7"/>
      <c r="C108" s="8"/>
      <c r="D108" s="8"/>
      <c r="E108" s="8"/>
      <c r="F108" s="8"/>
      <c r="G108" s="8"/>
      <c r="H108" s="8"/>
      <c r="I108" s="8"/>
      <c r="J108" s="9"/>
    </row>
    <row r="110" spans="1:20" s="57" customFormat="1" x14ac:dyDescent="0.2">
      <c r="A110" s="17"/>
      <c r="C110" s="17"/>
      <c r="J110" s="92"/>
      <c r="K110" s="92"/>
      <c r="L110" s="92"/>
      <c r="M110" s="92"/>
      <c r="N110" s="92"/>
      <c r="O110" s="92"/>
      <c r="Q110" s="17"/>
      <c r="R110" s="17"/>
      <c r="T110" s="17"/>
    </row>
  </sheetData>
  <sheetProtection algorithmName="SHA-512" hashValue="sKyf8OMTXOabrIhiPz+plJcyo9QCfueQBQdhJvyjV+xosRiKrP4MoL6CoG7nlOpXEHKhhlxdECLF3Z/I8Vz+BA==" saltValue="ABzRYXFeYD7HkcCyU1b8Rg==" spinCount="100000" sheet="1" objects="1" scenarios="1" formatCells="0" formatColumns="0" formatRows="0"/>
  <protectedRanges>
    <protectedRange sqref="D90 F90 H90 D96 F96 H96 H98 F98 D98 D100:D101 F100:F101 H100:H101 H107 F107 D107" name="Range2"/>
    <protectedRange sqref="D12 D18:D19 F18:F19 H18:H19 H25:H27 F25:F27 D25:D27 D29:D31 F29:F31 H29:H31 H37 F37 D37 D43:D44 F43:F44 H43:H44 H46:H47 F46:F47 D46:D47 D49:D50 F49:F50 H49:H50 H52:H53" name="Range1"/>
  </protectedRanges>
  <conditionalFormatting sqref="S33 S92 L93:L97 S103 L104:L108 L32 L100:L102 S109:S1048576 L34:L91 L15:L26 S1:S14">
    <cfRule type="cellIs" dxfId="25" priority="31" operator="equal">
      <formula>"OK"</formula>
    </cfRule>
    <cfRule type="cellIs" dxfId="24" priority="32" operator="equal">
      <formula>"ERROR"</formula>
    </cfRule>
  </conditionalFormatting>
  <conditionalFormatting sqref="L28">
    <cfRule type="cellIs" dxfId="23" priority="25" operator="equal">
      <formula>"OK"</formula>
    </cfRule>
    <cfRule type="cellIs" dxfId="22" priority="26" operator="equal">
      <formula>"ERROR"</formula>
    </cfRule>
  </conditionalFormatting>
  <conditionalFormatting sqref="L31">
    <cfRule type="cellIs" dxfId="21" priority="9" operator="equal">
      <formula>"OK"</formula>
    </cfRule>
    <cfRule type="cellIs" dxfId="20" priority="10" operator="equal">
      <formula>"ERROR"</formula>
    </cfRule>
  </conditionalFormatting>
  <conditionalFormatting sqref="L30">
    <cfRule type="cellIs" dxfId="19" priority="7" operator="equal">
      <formula>"OK"</formula>
    </cfRule>
    <cfRule type="cellIs" dxfId="18" priority="8" operator="equal">
      <formula>"ERROR"</formula>
    </cfRule>
  </conditionalFormatting>
  <conditionalFormatting sqref="L29">
    <cfRule type="cellIs" dxfId="17" priority="5" operator="equal">
      <formula>"OK"</formula>
    </cfRule>
    <cfRule type="cellIs" dxfId="16" priority="6" operator="equal">
      <formula>"ERROR"</formula>
    </cfRule>
  </conditionalFormatting>
  <conditionalFormatting sqref="L27">
    <cfRule type="cellIs" dxfId="15" priority="3" operator="equal">
      <formula>"OK"</formula>
    </cfRule>
    <cfRule type="cellIs" dxfId="14" priority="4" operator="equal">
      <formula>"ERROR"</formula>
    </cfRule>
  </conditionalFormatting>
  <conditionalFormatting sqref="L98:L99">
    <cfRule type="cellIs" dxfId="13" priority="1" operator="equal">
      <formula>"OK"</formula>
    </cfRule>
    <cfRule type="cellIs" dxfId="12" priority="2" operator="equal">
      <formula>"ERROR"</formula>
    </cfRule>
  </conditionalFormatting>
  <dataValidations count="5">
    <dataValidation allowBlank="1" showInputMessage="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0:B41"/>
    <dataValidation allowBlank="1" showInputMessage="1" showErrorMessage="1" promptTitle="VGB" prompt="Best Estimate Provision - value of guaranteed benefits under line of business 1" sqref="F4"/>
    <dataValidation allowBlank="1" showInputMessage="1" showErrorMessage="1" promptTitle="VDB" prompt="Best Estimate Provision - value of discretionary benefits under line of business 1" sqref="H4"/>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zoomScale="85" zoomScaleNormal="85" workbookViewId="0">
      <selection activeCell="H41" sqref="H41"/>
    </sheetView>
  </sheetViews>
  <sheetFormatPr defaultColWidth="0" defaultRowHeight="14.25" x14ac:dyDescent="0.2"/>
  <cols>
    <col min="1" max="1" width="1.875" style="21" customWidth="1"/>
    <col min="2" max="2" width="25.5" style="30" customWidth="1"/>
    <col min="3" max="3" width="1.875" style="1" customWidth="1"/>
    <col min="4" max="4" width="9.25" style="30" bestFit="1" customWidth="1"/>
    <col min="5" max="5" width="1.875" style="30" customWidth="1"/>
    <col min="6" max="6" width="9" style="30" customWidth="1"/>
    <col min="7" max="7" width="1.875" style="30" customWidth="1"/>
    <col min="8" max="8" width="9" style="30" customWidth="1"/>
    <col min="9" max="9" width="1.875" style="30" customWidth="1"/>
    <col min="10" max="10" width="2.25" style="30" customWidth="1"/>
    <col min="11" max="11" width="1.875" style="30" customWidth="1"/>
    <col min="12" max="12" width="9" style="30" customWidth="1"/>
    <col min="13" max="13" width="1.875" style="30" customWidth="1"/>
    <col min="14" max="14" width="9" style="30" customWidth="1"/>
    <col min="15" max="15" width="1.875" style="30" customWidth="1"/>
    <col min="16" max="16" width="9" style="30" customWidth="1"/>
    <col min="17" max="18" width="1.875" style="21" customWidth="1"/>
    <col min="19" max="19" width="9" style="30" bestFit="1" customWidth="1"/>
    <col min="20" max="20" width="1.875" style="21" customWidth="1"/>
    <col min="21" max="21" width="0" style="60" hidden="1" customWidth="1"/>
    <col min="22" max="30" width="0" style="30" hidden="1" customWidth="1"/>
    <col min="31" max="16384" width="9" style="30" hidden="1"/>
  </cols>
  <sheetData>
    <row r="1" spans="1:21" s="24" customFormat="1" ht="15.75" x14ac:dyDescent="0.25">
      <c r="A1" s="182" t="str">
        <f ca="1">RIGHT(CELL("filename",$A$1),LEN(CELL("filename",$A$1))-FIND("]",CELL("filename",$A$1)))</f>
        <v>Life Underwriting Risk 1</v>
      </c>
      <c r="B1" s="182"/>
      <c r="C1" s="177"/>
      <c r="D1" s="177"/>
      <c r="E1" s="177"/>
      <c r="F1" s="177"/>
      <c r="G1" s="177"/>
      <c r="H1" s="177"/>
      <c r="I1" s="177"/>
      <c r="J1" s="177"/>
      <c r="K1" s="177"/>
      <c r="L1" s="177"/>
      <c r="M1" s="177"/>
      <c r="N1" s="177"/>
      <c r="O1" s="177"/>
      <c r="P1" s="177"/>
      <c r="Q1" s="182"/>
      <c r="R1" s="182"/>
      <c r="S1" s="177"/>
      <c r="T1" s="214"/>
      <c r="U1" s="58"/>
    </row>
    <row r="2" spans="1:21" s="27" customFormat="1" ht="12.75" x14ac:dyDescent="0.2">
      <c r="A2" s="26"/>
      <c r="B2" s="26"/>
      <c r="C2" s="26"/>
      <c r="D2" s="26"/>
      <c r="E2" s="26"/>
      <c r="F2" s="26"/>
      <c r="G2" s="26"/>
      <c r="H2" s="26"/>
      <c r="I2" s="26"/>
      <c r="J2" s="26"/>
      <c r="K2" s="26"/>
      <c r="L2" s="26"/>
      <c r="M2" s="26"/>
      <c r="N2" s="26"/>
      <c r="O2" s="26"/>
      <c r="P2" s="26"/>
      <c r="Q2" s="26"/>
      <c r="R2" s="26"/>
      <c r="S2" s="28"/>
      <c r="T2" s="165"/>
      <c r="U2" s="59"/>
    </row>
    <row r="3" spans="1:21" ht="15" thickBot="1" x14ac:dyDescent="0.25">
      <c r="A3" s="1"/>
      <c r="B3" s="157"/>
      <c r="C3" s="21"/>
      <c r="D3" s="157"/>
      <c r="E3" s="157"/>
      <c r="F3" s="157"/>
      <c r="G3" s="157"/>
      <c r="H3" s="157"/>
      <c r="I3" s="157"/>
      <c r="J3" s="157"/>
      <c r="Q3" s="1"/>
      <c r="R3" s="1"/>
      <c r="T3" s="1"/>
    </row>
    <row r="4" spans="1:21" s="1" customFormat="1" ht="12.75" x14ac:dyDescent="0.2">
      <c r="B4" s="187" t="s">
        <v>45</v>
      </c>
      <c r="C4" s="189"/>
      <c r="D4" s="41" t="s">
        <v>7</v>
      </c>
      <c r="E4" s="207"/>
      <c r="F4" s="41" t="s">
        <v>479</v>
      </c>
      <c r="G4" s="207"/>
      <c r="H4" s="41" t="s">
        <v>480</v>
      </c>
      <c r="I4" s="207"/>
      <c r="J4" s="200"/>
      <c r="N4" s="21"/>
    </row>
    <row r="5" spans="1:21" s="1" customFormat="1" ht="13.5" thickBot="1" x14ac:dyDescent="0.25">
      <c r="B5" s="191"/>
      <c r="C5" s="193"/>
      <c r="D5" s="195" t="str">
        <f>"'000"</f>
        <v>'000</v>
      </c>
      <c r="E5" s="203"/>
      <c r="F5" s="195" t="str">
        <f>"'000"</f>
        <v>'000</v>
      </c>
      <c r="G5" s="208"/>
      <c r="H5" s="195" t="str">
        <f>"'000"</f>
        <v>'000</v>
      </c>
      <c r="I5" s="208"/>
      <c r="J5" s="204"/>
      <c r="N5" s="21"/>
    </row>
    <row r="6" spans="1:21" s="1" customFormat="1" ht="12.75" x14ac:dyDescent="0.2">
      <c r="B6" s="4"/>
      <c r="C6" s="5"/>
      <c r="D6" s="5"/>
      <c r="E6" s="5"/>
      <c r="F6" s="5"/>
      <c r="G6" s="5"/>
      <c r="H6" s="5"/>
      <c r="I6" s="5"/>
      <c r="J6" s="6"/>
      <c r="N6" s="21"/>
    </row>
    <row r="7" spans="1:21" s="1" customFormat="1" ht="15.75" x14ac:dyDescent="0.3">
      <c r="B7" s="95" t="s">
        <v>51</v>
      </c>
      <c r="C7" s="5"/>
      <c r="D7" s="246"/>
      <c r="E7" s="104"/>
      <c r="F7" s="246"/>
      <c r="G7" s="104"/>
      <c r="H7" s="246"/>
      <c r="I7" s="5"/>
      <c r="J7" s="6"/>
      <c r="L7" s="91"/>
      <c r="N7" s="21"/>
    </row>
    <row r="8" spans="1:21" s="1" customFormat="1" ht="13.5" thickBot="1" x14ac:dyDescent="0.25">
      <c r="B8" s="7"/>
      <c r="C8" s="8"/>
      <c r="D8" s="109"/>
      <c r="E8" s="109"/>
      <c r="F8" s="109"/>
      <c r="G8" s="109"/>
      <c r="H8" s="109"/>
      <c r="I8" s="8"/>
      <c r="J8" s="9"/>
      <c r="N8" s="21"/>
    </row>
    <row r="9" spans="1:21" ht="15" thickBot="1" x14ac:dyDescent="0.25">
      <c r="D9" s="110"/>
      <c r="E9" s="110"/>
      <c r="F9" s="110"/>
      <c r="G9" s="110"/>
      <c r="H9" s="110"/>
      <c r="J9" s="21"/>
      <c r="K9" s="21"/>
      <c r="M9" s="21"/>
      <c r="N9" s="157"/>
      <c r="Q9" s="30"/>
      <c r="R9" s="30"/>
      <c r="T9" s="30"/>
      <c r="U9" s="30"/>
    </row>
    <row r="10" spans="1:21" s="1" customFormat="1" ht="12.75" x14ac:dyDescent="0.2">
      <c r="B10" s="187" t="s">
        <v>46</v>
      </c>
      <c r="C10" s="189"/>
      <c r="D10" s="209" t="s">
        <v>7</v>
      </c>
      <c r="E10" s="211"/>
      <c r="F10" s="209" t="s">
        <v>300</v>
      </c>
      <c r="G10" s="211"/>
      <c r="H10" s="209" t="s">
        <v>301</v>
      </c>
      <c r="I10" s="207"/>
      <c r="J10" s="200"/>
      <c r="N10" s="21"/>
    </row>
    <row r="11" spans="1:21" s="1" customFormat="1" ht="13.5" thickBot="1" x14ac:dyDescent="0.25">
      <c r="B11" s="191"/>
      <c r="C11" s="193"/>
      <c r="D11" s="195" t="str">
        <f>"'000"</f>
        <v>'000</v>
      </c>
      <c r="E11" s="203"/>
      <c r="F11" s="195" t="str">
        <f>"'000"</f>
        <v>'000</v>
      </c>
      <c r="G11" s="208"/>
      <c r="H11" s="195" t="str">
        <f>"'000"</f>
        <v>'000</v>
      </c>
      <c r="I11" s="208"/>
      <c r="J11" s="204"/>
      <c r="N11" s="21"/>
    </row>
    <row r="12" spans="1:21" s="1" customFormat="1" ht="12.75" x14ac:dyDescent="0.2">
      <c r="B12" s="4"/>
      <c r="C12" s="5"/>
      <c r="D12" s="104"/>
      <c r="E12" s="104"/>
      <c r="F12" s="104"/>
      <c r="G12" s="104"/>
      <c r="H12" s="104"/>
      <c r="I12" s="5"/>
      <c r="J12" s="6"/>
      <c r="N12" s="21"/>
    </row>
    <row r="13" spans="1:21" s="1" customFormat="1" ht="15.75" x14ac:dyDescent="0.3">
      <c r="B13" s="95" t="s">
        <v>52</v>
      </c>
      <c r="C13" s="5"/>
      <c r="D13" s="103"/>
      <c r="E13" s="104"/>
      <c r="F13" s="103"/>
      <c r="G13" s="104"/>
      <c r="H13" s="103"/>
      <c r="I13" s="5"/>
      <c r="J13" s="6"/>
      <c r="L13" s="91"/>
      <c r="N13" s="21"/>
    </row>
    <row r="14" spans="1:21" s="1" customFormat="1" ht="13.5" thickBot="1" x14ac:dyDescent="0.25">
      <c r="B14" s="7"/>
      <c r="C14" s="8"/>
      <c r="D14" s="109"/>
      <c r="E14" s="109"/>
      <c r="F14" s="109"/>
      <c r="G14" s="109"/>
      <c r="H14" s="109"/>
      <c r="I14" s="8"/>
      <c r="J14" s="9"/>
      <c r="N14" s="21"/>
    </row>
    <row r="15" spans="1:21" ht="15" thickBot="1" x14ac:dyDescent="0.25">
      <c r="D15" s="110"/>
      <c r="E15" s="110"/>
      <c r="F15" s="110"/>
      <c r="G15" s="110"/>
      <c r="H15" s="110"/>
      <c r="J15" s="21"/>
      <c r="K15" s="21"/>
      <c r="M15" s="21"/>
      <c r="N15" s="157"/>
      <c r="Q15" s="30"/>
      <c r="R15" s="30"/>
      <c r="T15" s="30"/>
      <c r="U15" s="30"/>
    </row>
    <row r="16" spans="1:21" s="1" customFormat="1" ht="12.75" x14ac:dyDescent="0.2">
      <c r="B16" s="187" t="s">
        <v>47</v>
      </c>
      <c r="C16" s="189"/>
      <c r="D16" s="209" t="s">
        <v>7</v>
      </c>
      <c r="E16" s="211"/>
      <c r="F16" s="209" t="s">
        <v>300</v>
      </c>
      <c r="G16" s="211"/>
      <c r="H16" s="209" t="s">
        <v>301</v>
      </c>
      <c r="I16" s="207"/>
      <c r="J16" s="200"/>
      <c r="N16" s="21"/>
    </row>
    <row r="17" spans="2:21" s="1" customFormat="1" ht="13.5" thickBot="1" x14ac:dyDescent="0.25">
      <c r="B17" s="191"/>
      <c r="C17" s="193"/>
      <c r="D17" s="195" t="str">
        <f>"'000"</f>
        <v>'000</v>
      </c>
      <c r="E17" s="203"/>
      <c r="F17" s="195" t="str">
        <f>"'000"</f>
        <v>'000</v>
      </c>
      <c r="G17" s="208"/>
      <c r="H17" s="195" t="str">
        <f>"'000"</f>
        <v>'000</v>
      </c>
      <c r="I17" s="208"/>
      <c r="J17" s="204"/>
      <c r="N17" s="21"/>
    </row>
    <row r="18" spans="2:21" s="1" customFormat="1" ht="12.75" x14ac:dyDescent="0.2">
      <c r="B18" s="4"/>
      <c r="C18" s="5"/>
      <c r="D18" s="104"/>
      <c r="E18" s="104"/>
      <c r="F18" s="104"/>
      <c r="G18" s="104"/>
      <c r="H18" s="104"/>
      <c r="I18" s="5"/>
      <c r="J18" s="6"/>
      <c r="N18" s="21"/>
    </row>
    <row r="19" spans="2:21" s="1" customFormat="1" ht="15.75" x14ac:dyDescent="0.3">
      <c r="B19" s="86" t="s">
        <v>53</v>
      </c>
      <c r="C19" s="5"/>
      <c r="D19" s="103"/>
      <c r="E19" s="104"/>
      <c r="F19" s="103"/>
      <c r="G19" s="104"/>
      <c r="H19" s="103"/>
      <c r="I19" s="5"/>
      <c r="J19" s="6"/>
      <c r="L19" s="18"/>
      <c r="N19" s="21"/>
    </row>
    <row r="20" spans="2:21" s="1" customFormat="1" ht="12.75" x14ac:dyDescent="0.2">
      <c r="B20" s="86"/>
      <c r="C20" s="5"/>
      <c r="D20" s="104"/>
      <c r="E20" s="104"/>
      <c r="F20" s="104"/>
      <c r="G20" s="104"/>
      <c r="H20" s="104"/>
      <c r="I20" s="5"/>
      <c r="J20" s="6"/>
      <c r="N20" s="21"/>
    </row>
    <row r="21" spans="2:21" s="1" customFormat="1" ht="15.75" x14ac:dyDescent="0.3">
      <c r="B21" s="86" t="s">
        <v>54</v>
      </c>
      <c r="C21" s="5"/>
      <c r="D21" s="103"/>
      <c r="E21" s="104"/>
      <c r="F21" s="103"/>
      <c r="G21" s="104"/>
      <c r="H21" s="103"/>
      <c r="I21" s="5"/>
      <c r="J21" s="6"/>
      <c r="L21" s="91"/>
      <c r="N21" s="21"/>
    </row>
    <row r="22" spans="2:21" s="1" customFormat="1" ht="13.5" thickBot="1" x14ac:dyDescent="0.25">
      <c r="B22" s="96"/>
      <c r="C22" s="8"/>
      <c r="D22" s="109"/>
      <c r="E22" s="109"/>
      <c r="F22" s="109"/>
      <c r="G22" s="109"/>
      <c r="H22" s="109"/>
      <c r="I22" s="8"/>
      <c r="J22" s="9"/>
      <c r="N22" s="21"/>
    </row>
    <row r="23" spans="2:21" ht="15" thickBot="1" x14ac:dyDescent="0.25">
      <c r="D23" s="110"/>
      <c r="E23" s="110"/>
      <c r="F23" s="110"/>
      <c r="G23" s="110"/>
      <c r="H23" s="110"/>
      <c r="J23" s="21"/>
      <c r="K23" s="21"/>
      <c r="M23" s="21"/>
      <c r="N23" s="157"/>
      <c r="Q23" s="30"/>
      <c r="R23" s="30"/>
      <c r="T23" s="30"/>
      <c r="U23" s="30"/>
    </row>
    <row r="24" spans="2:21" s="1" customFormat="1" ht="12.75" x14ac:dyDescent="0.2">
      <c r="B24" s="187" t="s">
        <v>48</v>
      </c>
      <c r="C24" s="189"/>
      <c r="D24" s="209" t="s">
        <v>7</v>
      </c>
      <c r="E24" s="211"/>
      <c r="F24" s="209" t="s">
        <v>300</v>
      </c>
      <c r="G24" s="211"/>
      <c r="H24" s="209" t="s">
        <v>301</v>
      </c>
      <c r="I24" s="207"/>
      <c r="J24" s="200"/>
      <c r="N24" s="21"/>
    </row>
    <row r="25" spans="2:21" s="1" customFormat="1" ht="13.5" thickBot="1" x14ac:dyDescent="0.25">
      <c r="B25" s="191"/>
      <c r="C25" s="193"/>
      <c r="D25" s="195" t="str">
        <f>"'000"</f>
        <v>'000</v>
      </c>
      <c r="E25" s="203"/>
      <c r="F25" s="195" t="str">
        <f>"'000"</f>
        <v>'000</v>
      </c>
      <c r="G25" s="208"/>
      <c r="H25" s="195" t="str">
        <f>"'000"</f>
        <v>'000</v>
      </c>
      <c r="I25" s="208"/>
      <c r="J25" s="204"/>
      <c r="N25" s="21"/>
    </row>
    <row r="26" spans="2:21" s="1" customFormat="1" ht="12.75" x14ac:dyDescent="0.2">
      <c r="B26" s="4"/>
      <c r="C26" s="5"/>
      <c r="D26" s="104"/>
      <c r="E26" s="104"/>
      <c r="F26" s="104"/>
      <c r="G26" s="104"/>
      <c r="H26" s="104"/>
      <c r="I26" s="5"/>
      <c r="J26" s="6"/>
      <c r="N26" s="21"/>
    </row>
    <row r="27" spans="2:21" s="1" customFormat="1" ht="15.75" x14ac:dyDescent="0.3">
      <c r="B27" s="86" t="s">
        <v>55</v>
      </c>
      <c r="C27" s="5"/>
      <c r="D27" s="103"/>
      <c r="E27" s="104"/>
      <c r="F27" s="103"/>
      <c r="G27" s="104"/>
      <c r="H27" s="103"/>
      <c r="I27" s="5"/>
      <c r="J27" s="6"/>
      <c r="L27" s="91"/>
      <c r="N27" s="21"/>
    </row>
    <row r="28" spans="2:21" s="1" customFormat="1" ht="15.75" x14ac:dyDescent="0.3">
      <c r="B28" s="86" t="s">
        <v>56</v>
      </c>
      <c r="C28" s="5"/>
      <c r="D28" s="103"/>
      <c r="E28" s="104"/>
      <c r="F28" s="103"/>
      <c r="G28" s="104"/>
      <c r="H28" s="103"/>
      <c r="I28" s="5"/>
      <c r="J28" s="6"/>
      <c r="L28" s="91"/>
      <c r="N28" s="21"/>
    </row>
    <row r="29" spans="2:21" s="1" customFormat="1" ht="15.75" x14ac:dyDescent="0.3">
      <c r="B29" s="86" t="s">
        <v>57</v>
      </c>
      <c r="C29" s="5"/>
      <c r="D29" s="103"/>
      <c r="E29" s="104"/>
      <c r="F29" s="103"/>
      <c r="G29" s="104"/>
      <c r="H29" s="103"/>
      <c r="I29" s="5"/>
      <c r="J29" s="6"/>
      <c r="L29" s="91"/>
      <c r="N29" s="21"/>
    </row>
    <row r="30" spans="2:21" s="1" customFormat="1" ht="13.5" thickBot="1" x14ac:dyDescent="0.25">
      <c r="B30" s="7"/>
      <c r="C30" s="8"/>
      <c r="D30" s="109"/>
      <c r="E30" s="109"/>
      <c r="F30" s="109"/>
      <c r="G30" s="109"/>
      <c r="H30" s="109"/>
      <c r="I30" s="8"/>
      <c r="J30" s="9"/>
      <c r="N30" s="21"/>
    </row>
    <row r="31" spans="2:21" ht="15" thickBot="1" x14ac:dyDescent="0.25">
      <c r="D31" s="110"/>
      <c r="E31" s="110"/>
      <c r="F31" s="110"/>
      <c r="G31" s="110"/>
      <c r="H31" s="110"/>
      <c r="J31" s="21"/>
      <c r="K31" s="21"/>
      <c r="M31" s="21"/>
      <c r="N31" s="157"/>
      <c r="Q31" s="30"/>
      <c r="R31" s="30"/>
      <c r="T31" s="30"/>
      <c r="U31" s="30"/>
    </row>
    <row r="32" spans="2:21" s="1" customFormat="1" ht="12.75" x14ac:dyDescent="0.2">
      <c r="B32" s="187" t="s">
        <v>49</v>
      </c>
      <c r="C32" s="189"/>
      <c r="D32" s="209" t="s">
        <v>7</v>
      </c>
      <c r="E32" s="211"/>
      <c r="F32" s="209" t="s">
        <v>300</v>
      </c>
      <c r="G32" s="211"/>
      <c r="H32" s="209" t="s">
        <v>301</v>
      </c>
      <c r="I32" s="207"/>
      <c r="J32" s="200"/>
      <c r="N32" s="21"/>
    </row>
    <row r="33" spans="2:21" s="1" customFormat="1" ht="13.5" thickBot="1" x14ac:dyDescent="0.25">
      <c r="B33" s="191"/>
      <c r="C33" s="193"/>
      <c r="D33" s="195" t="str">
        <f>"'000"</f>
        <v>'000</v>
      </c>
      <c r="E33" s="203"/>
      <c r="F33" s="195" t="str">
        <f>"'000"</f>
        <v>'000</v>
      </c>
      <c r="G33" s="208"/>
      <c r="H33" s="195" t="str">
        <f>"'000"</f>
        <v>'000</v>
      </c>
      <c r="I33" s="208"/>
      <c r="J33" s="204"/>
      <c r="N33" s="21"/>
    </row>
    <row r="34" spans="2:21" s="1" customFormat="1" ht="12.75" x14ac:dyDescent="0.2">
      <c r="B34" s="4"/>
      <c r="C34" s="5"/>
      <c r="D34" s="104"/>
      <c r="E34" s="104"/>
      <c r="F34" s="104"/>
      <c r="G34" s="104"/>
      <c r="H34" s="104"/>
      <c r="I34" s="5"/>
      <c r="J34" s="6"/>
      <c r="N34" s="21"/>
    </row>
    <row r="35" spans="2:21" s="1" customFormat="1" ht="15.75" x14ac:dyDescent="0.3">
      <c r="B35" s="95" t="s">
        <v>58</v>
      </c>
      <c r="C35" s="5"/>
      <c r="D35" s="103"/>
      <c r="E35" s="104"/>
      <c r="F35" s="103"/>
      <c r="G35" s="104"/>
      <c r="H35" s="103"/>
      <c r="I35" s="5"/>
      <c r="J35" s="6"/>
      <c r="L35" s="91"/>
      <c r="N35" s="21"/>
    </row>
    <row r="36" spans="2:21" s="1" customFormat="1" ht="13.5" thickBot="1" x14ac:dyDescent="0.25">
      <c r="B36" s="7"/>
      <c r="C36" s="8"/>
      <c r="D36" s="109"/>
      <c r="E36" s="109"/>
      <c r="F36" s="109"/>
      <c r="G36" s="109"/>
      <c r="H36" s="109"/>
      <c r="I36" s="8"/>
      <c r="J36" s="9"/>
      <c r="N36" s="21"/>
    </row>
    <row r="37" spans="2:21" ht="15" thickBot="1" x14ac:dyDescent="0.25">
      <c r="D37" s="110"/>
      <c r="E37" s="110"/>
      <c r="F37" s="110"/>
      <c r="G37" s="110"/>
      <c r="H37" s="110"/>
      <c r="J37" s="21"/>
      <c r="K37" s="21"/>
      <c r="M37" s="21"/>
      <c r="N37" s="157"/>
      <c r="Q37" s="30"/>
      <c r="R37" s="30"/>
      <c r="T37" s="30"/>
      <c r="U37" s="30"/>
    </row>
    <row r="38" spans="2:21" s="1" customFormat="1" ht="12.75" x14ac:dyDescent="0.2">
      <c r="B38" s="187" t="s">
        <v>395</v>
      </c>
      <c r="C38" s="189"/>
      <c r="D38" s="209" t="s">
        <v>7</v>
      </c>
      <c r="E38" s="211"/>
      <c r="F38" s="209" t="s">
        <v>300</v>
      </c>
      <c r="G38" s="211"/>
      <c r="H38" s="209" t="s">
        <v>301</v>
      </c>
      <c r="I38" s="207"/>
      <c r="J38" s="200"/>
      <c r="N38" s="21"/>
    </row>
    <row r="39" spans="2:21" s="1" customFormat="1" ht="13.5" thickBot="1" x14ac:dyDescent="0.25">
      <c r="B39" s="191"/>
      <c r="C39" s="193"/>
      <c r="D39" s="195" t="str">
        <f>"'000"</f>
        <v>'000</v>
      </c>
      <c r="E39" s="203"/>
      <c r="F39" s="195" t="str">
        <f>"'000"</f>
        <v>'000</v>
      </c>
      <c r="G39" s="208"/>
      <c r="H39" s="195" t="str">
        <f>"'000"</f>
        <v>'000</v>
      </c>
      <c r="I39" s="208"/>
      <c r="J39" s="204"/>
      <c r="N39" s="21"/>
    </row>
    <row r="40" spans="2:21" s="1" customFormat="1" ht="12.75" x14ac:dyDescent="0.2">
      <c r="B40" s="4"/>
      <c r="C40" s="5"/>
      <c r="D40" s="104"/>
      <c r="E40" s="104"/>
      <c r="F40" s="104"/>
      <c r="G40" s="104"/>
      <c r="H40" s="104"/>
      <c r="I40" s="5"/>
      <c r="J40" s="6"/>
      <c r="N40" s="21"/>
    </row>
    <row r="41" spans="2:21" s="1" customFormat="1" ht="15.75" x14ac:dyDescent="0.3">
      <c r="B41" s="95" t="s">
        <v>59</v>
      </c>
      <c r="C41" s="5"/>
      <c r="D41" s="103"/>
      <c r="E41" s="104"/>
      <c r="F41" s="103"/>
      <c r="G41" s="104"/>
      <c r="H41" s="118">
        <f>+Base_VDB</f>
        <v>0</v>
      </c>
      <c r="I41" s="5"/>
      <c r="J41" s="6"/>
      <c r="L41" s="18"/>
      <c r="N41" s="21"/>
    </row>
    <row r="42" spans="2:21" s="1" customFormat="1" ht="13.5" thickBot="1" x14ac:dyDescent="0.25">
      <c r="B42" s="7"/>
      <c r="C42" s="8"/>
      <c r="D42" s="109"/>
      <c r="E42" s="109"/>
      <c r="F42" s="109"/>
      <c r="G42" s="109"/>
      <c r="H42" s="109"/>
      <c r="I42" s="8"/>
      <c r="J42" s="9"/>
      <c r="N42" s="21"/>
    </row>
    <row r="43" spans="2:21" ht="15" thickBot="1" x14ac:dyDescent="0.25">
      <c r="D43" s="110"/>
      <c r="E43" s="110"/>
      <c r="F43" s="110"/>
      <c r="G43" s="110"/>
      <c r="H43" s="110"/>
      <c r="J43" s="21"/>
      <c r="K43" s="21"/>
      <c r="M43" s="21"/>
      <c r="N43" s="157"/>
      <c r="Q43" s="30"/>
      <c r="R43" s="30"/>
      <c r="T43" s="30"/>
      <c r="U43" s="30"/>
    </row>
    <row r="44" spans="2:21" s="1" customFormat="1" ht="12.75" x14ac:dyDescent="0.2">
      <c r="B44" s="187" t="s">
        <v>50</v>
      </c>
      <c r="C44" s="189"/>
      <c r="D44" s="209" t="s">
        <v>7</v>
      </c>
      <c r="E44" s="211"/>
      <c r="F44" s="209" t="s">
        <v>300</v>
      </c>
      <c r="G44" s="211"/>
      <c r="H44" s="209" t="s">
        <v>301</v>
      </c>
      <c r="I44" s="207"/>
      <c r="J44" s="200"/>
      <c r="N44" s="21"/>
    </row>
    <row r="45" spans="2:21" s="1" customFormat="1" ht="13.5" thickBot="1" x14ac:dyDescent="0.25">
      <c r="B45" s="191"/>
      <c r="C45" s="193"/>
      <c r="D45" s="195" t="str">
        <f>"'000"</f>
        <v>'000</v>
      </c>
      <c r="E45" s="203"/>
      <c r="F45" s="195" t="str">
        <f>"'000"</f>
        <v>'000</v>
      </c>
      <c r="G45" s="208"/>
      <c r="H45" s="195" t="str">
        <f>"'000"</f>
        <v>'000</v>
      </c>
      <c r="I45" s="208"/>
      <c r="J45" s="204"/>
      <c r="N45" s="21"/>
    </row>
    <row r="46" spans="2:21" s="1" customFormat="1" ht="12.75" x14ac:dyDescent="0.2">
      <c r="B46" s="4"/>
      <c r="C46" s="5"/>
      <c r="D46" s="104"/>
      <c r="E46" s="104"/>
      <c r="F46" s="104"/>
      <c r="G46" s="104"/>
      <c r="H46" s="104"/>
      <c r="I46" s="5"/>
      <c r="J46" s="6"/>
      <c r="N46" s="21"/>
    </row>
    <row r="47" spans="2:21" s="1" customFormat="1" ht="15.75" x14ac:dyDescent="0.3">
      <c r="B47" s="95" t="s">
        <v>60</v>
      </c>
      <c r="C47" s="5"/>
      <c r="D47" s="103"/>
      <c r="E47" s="104"/>
      <c r="F47" s="103"/>
      <c r="G47" s="104"/>
      <c r="H47" s="103"/>
      <c r="I47" s="5"/>
      <c r="J47" s="6"/>
      <c r="L47" s="18"/>
      <c r="N47" s="21"/>
    </row>
    <row r="48" spans="2:21" s="1" customFormat="1" ht="13.5" thickBot="1" x14ac:dyDescent="0.25">
      <c r="B48" s="7"/>
      <c r="C48" s="8"/>
      <c r="D48" s="8"/>
      <c r="E48" s="8"/>
      <c r="F48" s="8"/>
      <c r="G48" s="8"/>
      <c r="H48" s="8"/>
      <c r="I48" s="8"/>
      <c r="J48" s="9"/>
      <c r="N48" s="21"/>
    </row>
    <row r="50" spans="1:21" s="1" customFormat="1" ht="12.75" x14ac:dyDescent="0.2">
      <c r="B50" s="21"/>
      <c r="C50" s="21"/>
      <c r="D50" s="21"/>
      <c r="E50" s="21"/>
      <c r="F50" s="21"/>
      <c r="G50" s="21"/>
      <c r="H50" s="21"/>
      <c r="I50" s="21"/>
      <c r="J50" s="21"/>
      <c r="K50" s="21"/>
      <c r="L50" s="21"/>
      <c r="M50" s="21"/>
      <c r="N50" s="21"/>
      <c r="O50" s="21"/>
      <c r="P50" s="21"/>
      <c r="U50" s="61"/>
    </row>
    <row r="51" spans="1:21" s="57" customFormat="1" x14ac:dyDescent="0.2">
      <c r="A51" s="17"/>
      <c r="C51" s="17"/>
      <c r="I51" s="92"/>
      <c r="J51" s="92"/>
      <c r="L51" s="92"/>
      <c r="M51" s="92"/>
      <c r="N51" s="92"/>
      <c r="O51" s="92"/>
      <c r="Q51" s="17"/>
      <c r="R51" s="17"/>
      <c r="T51" s="17"/>
      <c r="U51" s="62"/>
    </row>
  </sheetData>
  <sheetProtection algorithmName="SHA-512" hashValue="hye5xWswlCQK8i06WTQcOrcUlFhdSDNN6vqMidXYYOV5EqvPGqC5FNfoI+mTQrNnFDUIxubiaJ+6nl4y6kG5nA==" saltValue="W5MYFL1CcYLmHMwQ9WuaBQ==" spinCount="100000" sheet="1" objects="1" scenarios="1" formatCells="0" formatColumns="0" formatRows="0"/>
  <protectedRanges>
    <protectedRange sqref="D7 F7 H7 H13 F13 D13 D19 F19 H19 H21 F21 D21 D27:D29 F27:F29 H27:H29 H35 F35 D35 D41 F41 D47 F47 H47" name="Range1"/>
  </protectedRanges>
  <conditionalFormatting sqref="S1:S3 S49:S1048576 L4:L48">
    <cfRule type="cellIs" dxfId="11" priority="3" operator="equal">
      <formula>"OK"</formula>
    </cfRule>
    <cfRule type="cellIs" dxfId="10" priority="4" operator="equal">
      <formula>"ERROR"</formula>
    </cfRule>
  </conditionalFormatting>
  <dataValidations count="3">
    <dataValidation allowBlank="1" showInputMessage="1" showErrorMessage="1" promptTitle="Revision Risk" prompt="There is no loss absorbing capacity of technical provisions for revision risk. Therefore nLife revision = Life revision" sqref="B38:B39"/>
    <dataValidation allowBlank="1" showInputMessage="1" showErrorMessage="1" promptTitle="VGB" prompt="Technical provision for guaranteed benefits under line of business 1" sqref="F4"/>
    <dataValidation allowBlank="1" showInputMessage="1" showErrorMessage="1" promptTitle="VDB" prompt="Technical provision for guaranteed benefits under line of business 1" sqref="H4"/>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AD267"/>
  <sheetViews>
    <sheetView topLeftCell="A16" zoomScale="85" zoomScaleNormal="85" workbookViewId="0">
      <selection activeCell="L54" sqref="L54"/>
    </sheetView>
  </sheetViews>
  <sheetFormatPr defaultColWidth="0" defaultRowHeight="14.25" x14ac:dyDescent="0.2"/>
  <cols>
    <col min="1" max="1" width="1.875" style="117" customWidth="1"/>
    <col min="2" max="2" width="25.5" style="115" customWidth="1"/>
    <col min="3" max="3" width="1.875" style="114" customWidth="1"/>
    <col min="4" max="4" width="9.25" style="115" bestFit="1" customWidth="1"/>
    <col min="5" max="5" width="1.875" style="115" customWidth="1"/>
    <col min="6" max="6" width="9" style="115" customWidth="1"/>
    <col min="7" max="7" width="1.875" style="115" customWidth="1"/>
    <col min="8" max="8" width="9" style="115" customWidth="1"/>
    <col min="9" max="9" width="1.875" style="115" customWidth="1"/>
    <col min="10" max="11" width="1.875" style="117" customWidth="1"/>
    <col min="12" max="12" width="9" style="115" bestFit="1" customWidth="1"/>
    <col min="13" max="13" width="1.875" style="117" customWidth="1"/>
    <col min="14" max="14" width="0" style="116" hidden="1" customWidth="1"/>
    <col min="15" max="30" width="0" style="115" hidden="1" customWidth="1"/>
    <col min="31" max="16384" width="9" style="115" hidden="1"/>
  </cols>
  <sheetData>
    <row r="1" spans="1:16" s="152" customFormat="1" ht="15.75" x14ac:dyDescent="0.25">
      <c r="A1" s="125" t="str">
        <f ca="1">RIGHT(CELL("filename",$A$1),LEN(CELL("filename",$A$1))-FIND("]",CELL("filename",$A$1)))</f>
        <v>Health Underwriting Risk 1</v>
      </c>
      <c r="B1" s="125"/>
      <c r="C1" s="126"/>
      <c r="D1" s="126"/>
      <c r="E1" s="126"/>
      <c r="F1" s="126"/>
      <c r="G1" s="126"/>
      <c r="H1" s="126"/>
      <c r="I1" s="126"/>
      <c r="J1" s="125"/>
      <c r="K1" s="125"/>
      <c r="L1" s="126"/>
      <c r="M1" s="125"/>
      <c r="N1" s="151"/>
    </row>
    <row r="2" spans="1:16" s="154" customFormat="1" ht="12.75" x14ac:dyDescent="0.2">
      <c r="A2" s="127"/>
      <c r="B2" s="127"/>
      <c r="C2" s="127"/>
      <c r="D2" s="127"/>
      <c r="E2" s="127"/>
      <c r="F2" s="127"/>
      <c r="G2" s="127"/>
      <c r="H2" s="127"/>
      <c r="I2" s="127"/>
      <c r="J2" s="127"/>
      <c r="K2" s="127"/>
      <c r="L2" s="128"/>
      <c r="M2" s="127"/>
      <c r="N2" s="153"/>
    </row>
    <row r="3" spans="1:16" s="130" customFormat="1" ht="15" thickBot="1" x14ac:dyDescent="0.25">
      <c r="A3" s="129"/>
      <c r="C3" s="129"/>
      <c r="J3" s="129"/>
      <c r="K3" s="129"/>
      <c r="M3" s="129"/>
      <c r="N3" s="155"/>
    </row>
    <row r="4" spans="1:16" s="129" customFormat="1" ht="12.75" x14ac:dyDescent="0.2">
      <c r="B4" s="220" t="s">
        <v>458</v>
      </c>
      <c r="C4" s="221"/>
      <c r="D4" s="221"/>
      <c r="E4" s="222"/>
      <c r="F4" s="223" t="s">
        <v>417</v>
      </c>
      <c r="G4" s="223"/>
      <c r="H4" s="223" t="s">
        <v>418</v>
      </c>
      <c r="I4" s="224"/>
      <c r="J4" s="132"/>
      <c r="K4" s="132"/>
      <c r="P4" s="156"/>
    </row>
    <row r="5" spans="1:16" s="129" customFormat="1" ht="13.5" thickBot="1" x14ac:dyDescent="0.25">
      <c r="B5" s="225"/>
      <c r="C5" s="226"/>
      <c r="D5" s="226"/>
      <c r="E5" s="227"/>
      <c r="F5" s="228" t="str">
        <f>"'000"</f>
        <v>'000</v>
      </c>
      <c r="G5" s="229"/>
      <c r="H5" s="228" t="str">
        <f>"'000"</f>
        <v>'000</v>
      </c>
      <c r="I5" s="230"/>
      <c r="J5" s="132"/>
      <c r="K5" s="132"/>
      <c r="P5" s="156"/>
    </row>
    <row r="6" spans="1:16" s="129" customFormat="1" ht="12.75" x14ac:dyDescent="0.2">
      <c r="B6" s="133"/>
      <c r="C6" s="134"/>
      <c r="D6" s="134"/>
      <c r="E6" s="134"/>
      <c r="F6" s="134"/>
      <c r="G6" s="134"/>
      <c r="H6" s="134"/>
      <c r="I6" s="135"/>
      <c r="J6" s="131"/>
      <c r="K6" s="131"/>
      <c r="P6" s="156"/>
    </row>
    <row r="7" spans="1:16" s="131" customFormat="1" ht="12.75" x14ac:dyDescent="0.2">
      <c r="A7" s="129"/>
      <c r="B7" s="136" t="s">
        <v>431</v>
      </c>
      <c r="C7" s="134"/>
      <c r="D7" s="134"/>
      <c r="E7" s="137"/>
      <c r="F7" s="138">
        <v>0</v>
      </c>
      <c r="G7" s="137"/>
      <c r="H7" s="138">
        <v>0</v>
      </c>
      <c r="I7" s="135"/>
      <c r="J7" s="139"/>
      <c r="K7" s="139"/>
      <c r="L7" s="140"/>
    </row>
    <row r="8" spans="1:16" s="130" customFormat="1" x14ac:dyDescent="0.2">
      <c r="A8" s="129"/>
      <c r="B8" s="136" t="s">
        <v>486</v>
      </c>
      <c r="C8" s="134"/>
      <c r="D8" s="134"/>
      <c r="E8" s="141"/>
      <c r="F8" s="138">
        <v>0</v>
      </c>
      <c r="G8" s="137"/>
      <c r="H8" s="138">
        <v>0</v>
      </c>
      <c r="I8" s="135"/>
      <c r="J8" s="139"/>
      <c r="K8" s="139"/>
      <c r="L8" s="140"/>
      <c r="M8" s="131"/>
      <c r="N8" s="155"/>
    </row>
    <row r="9" spans="1:16" s="130" customFormat="1" ht="15" thickBot="1" x14ac:dyDescent="0.25">
      <c r="A9" s="129"/>
      <c r="B9" s="142"/>
      <c r="C9" s="143"/>
      <c r="D9" s="143"/>
      <c r="E9" s="143"/>
      <c r="F9" s="143"/>
      <c r="G9" s="143"/>
      <c r="H9" s="143"/>
      <c r="I9" s="144"/>
      <c r="J9" s="131"/>
      <c r="K9" s="131"/>
      <c r="L9" s="129"/>
      <c r="M9" s="131"/>
      <c r="N9" s="155"/>
    </row>
    <row r="10" spans="1:16" s="130" customFormat="1" ht="15" thickBot="1" x14ac:dyDescent="0.25">
      <c r="A10" s="131"/>
      <c r="C10" s="129"/>
      <c r="J10" s="131"/>
      <c r="K10" s="131"/>
      <c r="M10" s="131"/>
      <c r="N10" s="155"/>
    </row>
    <row r="11" spans="1:16" s="130" customFormat="1" x14ac:dyDescent="0.2">
      <c r="A11" s="129"/>
      <c r="B11" s="220" t="s">
        <v>45</v>
      </c>
      <c r="C11" s="222"/>
      <c r="D11" s="231" t="s">
        <v>7</v>
      </c>
      <c r="E11" s="232"/>
      <c r="F11" s="231" t="s">
        <v>300</v>
      </c>
      <c r="G11" s="232"/>
      <c r="H11" s="231" t="s">
        <v>301</v>
      </c>
      <c r="I11" s="232"/>
      <c r="J11" s="224"/>
      <c r="K11" s="129"/>
      <c r="L11" s="129"/>
      <c r="M11" s="131"/>
      <c r="N11" s="155"/>
    </row>
    <row r="12" spans="1:16" s="130" customFormat="1" ht="15" thickBot="1" x14ac:dyDescent="0.25">
      <c r="A12" s="129"/>
      <c r="B12" s="225"/>
      <c r="C12" s="227"/>
      <c r="D12" s="228" t="str">
        <f>"'000"</f>
        <v>'000</v>
      </c>
      <c r="E12" s="228"/>
      <c r="F12" s="228" t="str">
        <f>"'000"</f>
        <v>'000</v>
      </c>
      <c r="G12" s="228"/>
      <c r="H12" s="228" t="str">
        <f>"'000"</f>
        <v>'000</v>
      </c>
      <c r="I12" s="235"/>
      <c r="J12" s="230"/>
      <c r="K12" s="129"/>
      <c r="L12" s="129"/>
      <c r="M12" s="131"/>
      <c r="N12" s="155"/>
    </row>
    <row r="13" spans="1:16" s="130" customFormat="1" x14ac:dyDescent="0.2">
      <c r="A13" s="129"/>
      <c r="B13" s="133"/>
      <c r="C13" s="134"/>
      <c r="D13" s="134"/>
      <c r="E13" s="134"/>
      <c r="F13" s="134"/>
      <c r="G13" s="134"/>
      <c r="H13" s="134"/>
      <c r="I13" s="134"/>
      <c r="J13" s="135"/>
      <c r="K13" s="129"/>
      <c r="L13" s="129"/>
      <c r="M13" s="131"/>
      <c r="N13" s="155"/>
    </row>
    <row r="14" spans="1:16" s="130" customFormat="1" ht="15.75" x14ac:dyDescent="0.3">
      <c r="A14" s="129"/>
      <c r="B14" s="145" t="s">
        <v>423</v>
      </c>
      <c r="C14" s="134"/>
      <c r="D14" s="236">
        <f>Base_assets</f>
        <v>0</v>
      </c>
      <c r="E14" s="146"/>
      <c r="F14" s="236">
        <f>Base_VGB</f>
        <v>0</v>
      </c>
      <c r="G14" s="146"/>
      <c r="H14" s="236">
        <f>Base_VDB</f>
        <v>0</v>
      </c>
      <c r="I14" s="134"/>
      <c r="J14" s="135"/>
      <c r="K14" s="129"/>
      <c r="L14" s="140"/>
      <c r="M14" s="131"/>
      <c r="N14" s="155"/>
    </row>
    <row r="15" spans="1:16" s="130" customFormat="1" ht="15" thickBot="1" x14ac:dyDescent="0.25">
      <c r="A15" s="129"/>
      <c r="B15" s="142"/>
      <c r="C15" s="143"/>
      <c r="D15" s="147"/>
      <c r="E15" s="147"/>
      <c r="F15" s="147"/>
      <c r="G15" s="147"/>
      <c r="H15" s="147"/>
      <c r="I15" s="143"/>
      <c r="J15" s="144"/>
      <c r="K15" s="129"/>
      <c r="L15" s="129"/>
      <c r="M15" s="131"/>
      <c r="N15" s="155"/>
    </row>
    <row r="16" spans="1:16" s="130" customFormat="1" ht="15" thickBot="1" x14ac:dyDescent="0.25">
      <c r="A16" s="131"/>
      <c r="C16" s="129"/>
      <c r="D16" s="148"/>
      <c r="E16" s="148"/>
      <c r="F16" s="148"/>
      <c r="G16" s="148"/>
      <c r="H16" s="148"/>
      <c r="J16" s="131"/>
      <c r="K16" s="131"/>
      <c r="M16" s="131"/>
      <c r="N16" s="155"/>
    </row>
    <row r="17" spans="1:14" s="130" customFormat="1" x14ac:dyDescent="0.2">
      <c r="A17" s="129"/>
      <c r="B17" s="220" t="s">
        <v>46</v>
      </c>
      <c r="C17" s="222"/>
      <c r="D17" s="233" t="s">
        <v>7</v>
      </c>
      <c r="E17" s="234"/>
      <c r="F17" s="233" t="s">
        <v>300</v>
      </c>
      <c r="G17" s="234"/>
      <c r="H17" s="233" t="s">
        <v>301</v>
      </c>
      <c r="I17" s="232"/>
      <c r="J17" s="224"/>
      <c r="K17" s="129"/>
      <c r="L17" s="129"/>
      <c r="M17" s="131"/>
      <c r="N17" s="155"/>
    </row>
    <row r="18" spans="1:14" s="130" customFormat="1" ht="15" thickBot="1" x14ac:dyDescent="0.25">
      <c r="A18" s="129"/>
      <c r="B18" s="225"/>
      <c r="C18" s="227"/>
      <c r="D18" s="228" t="str">
        <f>"'000"</f>
        <v>'000</v>
      </c>
      <c r="E18" s="228"/>
      <c r="F18" s="228" t="str">
        <f>"'000"</f>
        <v>'000</v>
      </c>
      <c r="G18" s="228"/>
      <c r="H18" s="228" t="str">
        <f>"'000"</f>
        <v>'000</v>
      </c>
      <c r="I18" s="235"/>
      <c r="J18" s="230"/>
      <c r="K18" s="129"/>
      <c r="L18" s="129"/>
      <c r="M18" s="131"/>
      <c r="N18" s="155"/>
    </row>
    <row r="19" spans="1:14" s="130" customFormat="1" x14ac:dyDescent="0.2">
      <c r="A19" s="129"/>
      <c r="B19" s="133"/>
      <c r="C19" s="134"/>
      <c r="D19" s="146"/>
      <c r="E19" s="146"/>
      <c r="F19" s="146"/>
      <c r="G19" s="146"/>
      <c r="H19" s="146"/>
      <c r="I19" s="134"/>
      <c r="J19" s="135"/>
      <c r="K19" s="129"/>
      <c r="L19" s="129"/>
      <c r="M19" s="131"/>
      <c r="N19" s="155"/>
    </row>
    <row r="20" spans="1:14" s="130" customFormat="1" ht="15.75" x14ac:dyDescent="0.3">
      <c r="A20" s="129"/>
      <c r="B20" s="145" t="s">
        <v>424</v>
      </c>
      <c r="C20" s="134"/>
      <c r="D20" s="236">
        <f>Base_assets</f>
        <v>0</v>
      </c>
      <c r="E20" s="146"/>
      <c r="F20" s="236">
        <f>Base_VGB</f>
        <v>0</v>
      </c>
      <c r="G20" s="146"/>
      <c r="H20" s="236">
        <f>Base_VDB</f>
        <v>0</v>
      </c>
      <c r="I20" s="134"/>
      <c r="J20" s="135"/>
      <c r="K20" s="129"/>
      <c r="L20" s="140"/>
      <c r="M20" s="131"/>
      <c r="N20" s="155"/>
    </row>
    <row r="21" spans="1:14" s="130" customFormat="1" ht="15" thickBot="1" x14ac:dyDescent="0.25">
      <c r="A21" s="129"/>
      <c r="B21" s="142"/>
      <c r="C21" s="143"/>
      <c r="D21" s="147"/>
      <c r="E21" s="147"/>
      <c r="F21" s="147"/>
      <c r="G21" s="147"/>
      <c r="H21" s="147"/>
      <c r="I21" s="143"/>
      <c r="J21" s="144"/>
      <c r="K21" s="129"/>
      <c r="L21" s="129"/>
      <c r="M21" s="131"/>
      <c r="N21" s="155"/>
    </row>
    <row r="22" spans="1:14" s="130" customFormat="1" ht="15" thickBot="1" x14ac:dyDescent="0.25">
      <c r="A22" s="131"/>
      <c r="C22" s="129"/>
      <c r="D22" s="148"/>
      <c r="E22" s="148"/>
      <c r="F22" s="148"/>
      <c r="G22" s="148"/>
      <c r="H22" s="148"/>
      <c r="J22" s="131"/>
      <c r="K22" s="131"/>
      <c r="M22" s="131"/>
      <c r="N22" s="155"/>
    </row>
    <row r="23" spans="1:14" s="130" customFormat="1" x14ac:dyDescent="0.2">
      <c r="A23" s="129"/>
      <c r="B23" s="220" t="s">
        <v>453</v>
      </c>
      <c r="C23" s="222"/>
      <c r="D23" s="233" t="s">
        <v>7</v>
      </c>
      <c r="E23" s="234"/>
      <c r="F23" s="233" t="s">
        <v>300</v>
      </c>
      <c r="G23" s="234"/>
      <c r="H23" s="233" t="s">
        <v>301</v>
      </c>
      <c r="I23" s="232"/>
      <c r="J23" s="224"/>
      <c r="K23" s="129"/>
      <c r="L23" s="129"/>
      <c r="M23" s="131"/>
      <c r="N23" s="155"/>
    </row>
    <row r="24" spans="1:14" s="130" customFormat="1" ht="15" thickBot="1" x14ac:dyDescent="0.25">
      <c r="A24" s="129"/>
      <c r="B24" s="225"/>
      <c r="C24" s="227"/>
      <c r="D24" s="228" t="str">
        <f>"'000"</f>
        <v>'000</v>
      </c>
      <c r="E24" s="228"/>
      <c r="F24" s="228" t="str">
        <f>"'000"</f>
        <v>'000</v>
      </c>
      <c r="G24" s="228"/>
      <c r="H24" s="228" t="str">
        <f>"'000"</f>
        <v>'000</v>
      </c>
      <c r="I24" s="235"/>
      <c r="J24" s="230"/>
      <c r="K24" s="129"/>
      <c r="L24" s="129"/>
      <c r="M24" s="131"/>
      <c r="N24" s="155"/>
    </row>
    <row r="25" spans="1:14" s="130" customFormat="1" x14ac:dyDescent="0.2">
      <c r="A25" s="129"/>
      <c r="B25" s="133"/>
      <c r="C25" s="134"/>
      <c r="D25" s="146"/>
      <c r="E25" s="146"/>
      <c r="F25" s="146"/>
      <c r="G25" s="146"/>
      <c r="H25" s="146"/>
      <c r="I25" s="134"/>
      <c r="J25" s="135"/>
      <c r="K25" s="129"/>
      <c r="L25" s="129"/>
      <c r="M25" s="131"/>
      <c r="N25" s="155"/>
    </row>
    <row r="26" spans="1:14" s="130" customFormat="1" ht="15.75" x14ac:dyDescent="0.3">
      <c r="A26" s="129"/>
      <c r="B26" s="149" t="s">
        <v>434</v>
      </c>
      <c r="C26" s="134"/>
      <c r="D26" s="236">
        <f>Base_assets</f>
        <v>0</v>
      </c>
      <c r="E26" s="146"/>
      <c r="F26" s="236">
        <f>Base_VGB</f>
        <v>0</v>
      </c>
      <c r="G26" s="146"/>
      <c r="H26" s="236">
        <f>Base_VDB</f>
        <v>0</v>
      </c>
      <c r="I26" s="134"/>
      <c r="J26" s="135"/>
      <c r="K26" s="129"/>
      <c r="L26" s="140"/>
      <c r="M26" s="131"/>
      <c r="N26" s="155"/>
    </row>
    <row r="27" spans="1:14" s="130" customFormat="1" ht="15.75" x14ac:dyDescent="0.3">
      <c r="A27" s="129"/>
      <c r="B27" s="149" t="s">
        <v>435</v>
      </c>
      <c r="C27" s="134"/>
      <c r="D27" s="236">
        <f>Base_assets</f>
        <v>0</v>
      </c>
      <c r="E27" s="146"/>
      <c r="F27" s="236">
        <f>Base_VGB</f>
        <v>0</v>
      </c>
      <c r="G27" s="146"/>
      <c r="H27" s="236">
        <f>Base_VDB</f>
        <v>0</v>
      </c>
      <c r="I27" s="134"/>
      <c r="J27" s="135"/>
      <c r="K27" s="129"/>
      <c r="L27" s="140"/>
      <c r="M27" s="131"/>
      <c r="N27" s="155"/>
    </row>
    <row r="28" spans="1:14" s="130" customFormat="1" x14ac:dyDescent="0.2">
      <c r="A28" s="129"/>
      <c r="B28" s="149"/>
      <c r="C28" s="134"/>
      <c r="D28" s="146"/>
      <c r="E28" s="146"/>
      <c r="F28" s="146"/>
      <c r="G28" s="146"/>
      <c r="H28" s="146"/>
      <c r="I28" s="134"/>
      <c r="J28" s="135"/>
      <c r="K28" s="129"/>
      <c r="L28" s="129"/>
      <c r="M28" s="131"/>
      <c r="N28" s="155"/>
    </row>
    <row r="29" spans="1:14" s="130" customFormat="1" ht="15.75" x14ac:dyDescent="0.3">
      <c r="A29" s="129"/>
      <c r="B29" s="149" t="s">
        <v>427</v>
      </c>
      <c r="C29" s="134"/>
      <c r="D29" s="236">
        <f>Base_assets</f>
        <v>0</v>
      </c>
      <c r="E29" s="146"/>
      <c r="F29" s="236">
        <f>Base_VGB</f>
        <v>0</v>
      </c>
      <c r="G29" s="146"/>
      <c r="H29" s="236">
        <f>Base_VDB</f>
        <v>0</v>
      </c>
      <c r="I29" s="134"/>
      <c r="J29" s="135"/>
      <c r="K29" s="129"/>
      <c r="L29" s="140"/>
      <c r="M29" s="131"/>
      <c r="N29" s="155"/>
    </row>
    <row r="30" spans="1:14" s="130" customFormat="1" ht="15" thickBot="1" x14ac:dyDescent="0.25">
      <c r="A30" s="129"/>
      <c r="B30" s="150"/>
      <c r="C30" s="143"/>
      <c r="D30" s="147"/>
      <c r="E30" s="147"/>
      <c r="F30" s="147"/>
      <c r="G30" s="147"/>
      <c r="H30" s="147"/>
      <c r="I30" s="143"/>
      <c r="J30" s="144"/>
      <c r="K30" s="129"/>
      <c r="L30" s="129"/>
      <c r="M30" s="131"/>
      <c r="N30" s="155"/>
    </row>
    <row r="31" spans="1:14" s="130" customFormat="1" ht="15" thickBot="1" x14ac:dyDescent="0.25">
      <c r="A31" s="131"/>
      <c r="C31" s="129"/>
      <c r="D31" s="148"/>
      <c r="E31" s="148"/>
      <c r="F31" s="148"/>
      <c r="G31" s="148"/>
      <c r="H31" s="148"/>
      <c r="J31" s="131"/>
      <c r="K31" s="131"/>
      <c r="M31" s="131"/>
      <c r="N31" s="155"/>
    </row>
    <row r="32" spans="1:14" s="130" customFormat="1" x14ac:dyDescent="0.2">
      <c r="A32" s="129"/>
      <c r="B32" s="220" t="s">
        <v>48</v>
      </c>
      <c r="C32" s="222"/>
      <c r="D32" s="233" t="s">
        <v>7</v>
      </c>
      <c r="E32" s="234"/>
      <c r="F32" s="233" t="s">
        <v>300</v>
      </c>
      <c r="G32" s="234"/>
      <c r="H32" s="233" t="s">
        <v>301</v>
      </c>
      <c r="I32" s="232"/>
      <c r="J32" s="224"/>
      <c r="K32" s="129"/>
      <c r="L32" s="129"/>
      <c r="M32" s="131"/>
      <c r="N32" s="155"/>
    </row>
    <row r="33" spans="1:14" s="130" customFormat="1" ht="15" thickBot="1" x14ac:dyDescent="0.25">
      <c r="A33" s="129"/>
      <c r="B33" s="225"/>
      <c r="C33" s="227"/>
      <c r="D33" s="228" t="str">
        <f>"'000"</f>
        <v>'000</v>
      </c>
      <c r="E33" s="228"/>
      <c r="F33" s="228" t="str">
        <f>"'000"</f>
        <v>'000</v>
      </c>
      <c r="G33" s="228"/>
      <c r="H33" s="228" t="str">
        <f>"'000"</f>
        <v>'000</v>
      </c>
      <c r="I33" s="235"/>
      <c r="J33" s="230"/>
      <c r="K33" s="129"/>
      <c r="L33" s="129"/>
      <c r="M33" s="131"/>
      <c r="N33" s="155"/>
    </row>
    <row r="34" spans="1:14" s="130" customFormat="1" x14ac:dyDescent="0.2">
      <c r="A34" s="129"/>
      <c r="B34" s="133"/>
      <c r="C34" s="134"/>
      <c r="D34" s="146"/>
      <c r="E34" s="146"/>
      <c r="F34" s="146"/>
      <c r="G34" s="146"/>
      <c r="H34" s="146"/>
      <c r="I34" s="134"/>
      <c r="J34" s="135"/>
      <c r="K34" s="129"/>
      <c r="L34" s="129"/>
      <c r="M34" s="131"/>
      <c r="N34" s="155"/>
    </row>
    <row r="35" spans="1:14" s="130" customFormat="1" ht="15.75" x14ac:dyDescent="0.3">
      <c r="A35" s="129"/>
      <c r="B35" s="149" t="s">
        <v>428</v>
      </c>
      <c r="C35" s="134"/>
      <c r="D35" s="236">
        <f>Base_assets</f>
        <v>0</v>
      </c>
      <c r="E35" s="146"/>
      <c r="F35" s="236">
        <f>Base_VGB</f>
        <v>0</v>
      </c>
      <c r="G35" s="146"/>
      <c r="H35" s="236">
        <f>Base_VDB</f>
        <v>0</v>
      </c>
      <c r="I35" s="134"/>
      <c r="J35" s="135"/>
      <c r="K35" s="129"/>
      <c r="L35" s="140"/>
      <c r="M35" s="131"/>
      <c r="N35" s="155"/>
    </row>
    <row r="36" spans="1:14" s="130" customFormat="1" ht="15.75" x14ac:dyDescent="0.3">
      <c r="A36" s="129"/>
      <c r="B36" s="149" t="s">
        <v>429</v>
      </c>
      <c r="C36" s="134"/>
      <c r="D36" s="236">
        <f>Base_assets</f>
        <v>0</v>
      </c>
      <c r="E36" s="146"/>
      <c r="F36" s="236">
        <f>Base_VGB</f>
        <v>0</v>
      </c>
      <c r="G36" s="146"/>
      <c r="H36" s="236">
        <f>Base_VDB</f>
        <v>0</v>
      </c>
      <c r="I36" s="134"/>
      <c r="J36" s="135"/>
      <c r="K36" s="129"/>
      <c r="L36" s="140"/>
      <c r="M36" s="131"/>
      <c r="N36" s="155"/>
    </row>
    <row r="37" spans="1:14" s="130" customFormat="1" ht="15.75" x14ac:dyDescent="0.3">
      <c r="A37" s="129"/>
      <c r="B37" s="149" t="s">
        <v>430</v>
      </c>
      <c r="C37" s="134"/>
      <c r="D37" s="236">
        <f>Base_assets</f>
        <v>0</v>
      </c>
      <c r="E37" s="146"/>
      <c r="F37" s="236">
        <f>Base_VGB</f>
        <v>0</v>
      </c>
      <c r="G37" s="146"/>
      <c r="H37" s="236">
        <f>Base_VDB</f>
        <v>0</v>
      </c>
      <c r="I37" s="134"/>
      <c r="J37" s="135"/>
      <c r="K37" s="129"/>
      <c r="L37" s="140"/>
      <c r="M37" s="131"/>
      <c r="N37" s="155"/>
    </row>
    <row r="38" spans="1:14" s="130" customFormat="1" ht="15" thickBot="1" x14ac:dyDescent="0.25">
      <c r="A38" s="129"/>
      <c r="B38" s="142"/>
      <c r="C38" s="143"/>
      <c r="D38" s="147"/>
      <c r="E38" s="147"/>
      <c r="F38" s="147"/>
      <c r="G38" s="147"/>
      <c r="H38" s="147"/>
      <c r="I38" s="143"/>
      <c r="J38" s="144"/>
      <c r="K38" s="129"/>
      <c r="L38" s="129"/>
      <c r="M38" s="131"/>
      <c r="N38" s="155"/>
    </row>
    <row r="39" spans="1:14" s="130" customFormat="1" ht="15" thickBot="1" x14ac:dyDescent="0.25">
      <c r="A39" s="131"/>
      <c r="C39" s="129"/>
      <c r="D39" s="148"/>
      <c r="E39" s="148"/>
      <c r="F39" s="148"/>
      <c r="G39" s="148"/>
      <c r="H39" s="148"/>
      <c r="J39" s="131"/>
      <c r="K39" s="131"/>
      <c r="M39" s="131"/>
      <c r="N39" s="155"/>
    </row>
    <row r="40" spans="1:14" s="130" customFormat="1" x14ac:dyDescent="0.2">
      <c r="A40" s="129"/>
      <c r="B40" s="220" t="s">
        <v>49</v>
      </c>
      <c r="C40" s="222"/>
      <c r="D40" s="233" t="s">
        <v>7</v>
      </c>
      <c r="E40" s="234"/>
      <c r="F40" s="233" t="s">
        <v>300</v>
      </c>
      <c r="G40" s="234"/>
      <c r="H40" s="233" t="s">
        <v>301</v>
      </c>
      <c r="I40" s="232"/>
      <c r="J40" s="224"/>
      <c r="K40" s="129"/>
      <c r="L40" s="129"/>
      <c r="M40" s="131"/>
      <c r="N40" s="155"/>
    </row>
    <row r="41" spans="1:14" s="130" customFormat="1" x14ac:dyDescent="0.2">
      <c r="A41" s="129"/>
      <c r="B41" s="215"/>
      <c r="C41" s="216"/>
      <c r="D41" s="218" t="str">
        <f>"'000"</f>
        <v>'000</v>
      </c>
      <c r="E41" s="218"/>
      <c r="F41" s="218" t="str">
        <f>"'000"</f>
        <v>'000</v>
      </c>
      <c r="G41" s="218"/>
      <c r="H41" s="218" t="str">
        <f>"'000"</f>
        <v>'000</v>
      </c>
      <c r="I41" s="219"/>
      <c r="J41" s="217"/>
      <c r="K41" s="129"/>
      <c r="L41" s="129"/>
      <c r="M41" s="131"/>
      <c r="N41" s="155"/>
    </row>
    <row r="42" spans="1:14" s="130" customFormat="1" x14ac:dyDescent="0.2">
      <c r="A42" s="129"/>
      <c r="B42" s="133"/>
      <c r="C42" s="134"/>
      <c r="D42" s="146"/>
      <c r="E42" s="146"/>
      <c r="F42" s="146"/>
      <c r="G42" s="146"/>
      <c r="H42" s="146"/>
      <c r="I42" s="134"/>
      <c r="J42" s="135"/>
      <c r="K42" s="129"/>
      <c r="L42" s="129"/>
      <c r="M42" s="131"/>
      <c r="N42" s="155"/>
    </row>
    <row r="43" spans="1:14" s="130" customFormat="1" ht="15.75" x14ac:dyDescent="0.3">
      <c r="A43" s="129"/>
      <c r="B43" s="145" t="s">
        <v>426</v>
      </c>
      <c r="C43" s="134"/>
      <c r="D43" s="236">
        <f>Base_assets</f>
        <v>0</v>
      </c>
      <c r="E43" s="146"/>
      <c r="F43" s="236">
        <f>Base_VGB</f>
        <v>0</v>
      </c>
      <c r="G43" s="146"/>
      <c r="H43" s="236">
        <f>Base_VDB</f>
        <v>0</v>
      </c>
      <c r="I43" s="134"/>
      <c r="J43" s="135"/>
      <c r="K43" s="129"/>
      <c r="L43" s="140"/>
      <c r="M43" s="131"/>
      <c r="N43" s="155"/>
    </row>
    <row r="44" spans="1:14" s="130" customFormat="1" ht="15" thickBot="1" x14ac:dyDescent="0.25">
      <c r="A44" s="129"/>
      <c r="B44" s="142"/>
      <c r="C44" s="143"/>
      <c r="D44" s="147"/>
      <c r="E44" s="147"/>
      <c r="F44" s="147"/>
      <c r="G44" s="147"/>
      <c r="H44" s="147"/>
      <c r="I44" s="143"/>
      <c r="J44" s="144"/>
      <c r="K44" s="129"/>
      <c r="L44" s="129"/>
      <c r="M44" s="131"/>
      <c r="N44" s="155"/>
    </row>
    <row r="45" spans="1:14" s="130" customFormat="1" ht="15" thickBot="1" x14ac:dyDescent="0.25">
      <c r="A45" s="131"/>
      <c r="C45" s="129"/>
      <c r="D45" s="148"/>
      <c r="E45" s="148"/>
      <c r="F45" s="148"/>
      <c r="G45" s="148"/>
      <c r="H45" s="148"/>
      <c r="J45" s="131"/>
      <c r="K45" s="131"/>
      <c r="M45" s="131"/>
      <c r="N45" s="155"/>
    </row>
    <row r="46" spans="1:14" s="130" customFormat="1" x14ac:dyDescent="0.2">
      <c r="A46" s="129"/>
      <c r="B46" s="220" t="s">
        <v>481</v>
      </c>
      <c r="C46" s="222"/>
      <c r="D46" s="233" t="s">
        <v>7</v>
      </c>
      <c r="E46" s="234"/>
      <c r="F46" s="233" t="s">
        <v>300</v>
      </c>
      <c r="G46" s="234"/>
      <c r="H46" s="233" t="s">
        <v>301</v>
      </c>
      <c r="I46" s="232"/>
      <c r="J46" s="224"/>
      <c r="K46" s="129"/>
      <c r="L46" s="129"/>
      <c r="M46" s="131"/>
      <c r="N46" s="155"/>
    </row>
    <row r="47" spans="1:14" s="130" customFormat="1" ht="15" thickBot="1" x14ac:dyDescent="0.25">
      <c r="A47" s="129"/>
      <c r="B47" s="225"/>
      <c r="C47" s="227"/>
      <c r="D47" s="228" t="str">
        <f>"'000"</f>
        <v>'000</v>
      </c>
      <c r="E47" s="228"/>
      <c r="F47" s="228" t="str">
        <f>"'000"</f>
        <v>'000</v>
      </c>
      <c r="G47" s="228"/>
      <c r="H47" s="228" t="str">
        <f>"'000"</f>
        <v>'000</v>
      </c>
      <c r="I47" s="228"/>
      <c r="J47" s="230"/>
      <c r="K47" s="129"/>
      <c r="L47" s="129"/>
      <c r="M47" s="131"/>
      <c r="N47" s="155"/>
    </row>
    <row r="48" spans="1:14" s="130" customFormat="1" x14ac:dyDescent="0.2">
      <c r="A48" s="129"/>
      <c r="B48" s="133"/>
      <c r="C48" s="134"/>
      <c r="D48" s="146"/>
      <c r="E48" s="146"/>
      <c r="F48" s="146"/>
      <c r="G48" s="146"/>
      <c r="H48" s="146"/>
      <c r="I48" s="134"/>
      <c r="J48" s="135"/>
      <c r="K48" s="129"/>
      <c r="L48" s="129"/>
      <c r="M48" s="131"/>
      <c r="N48" s="155"/>
    </row>
    <row r="49" spans="1:14" s="130" customFormat="1" ht="15.75" x14ac:dyDescent="0.3">
      <c r="A49" s="129"/>
      <c r="B49" s="145" t="s">
        <v>425</v>
      </c>
      <c r="C49" s="134"/>
      <c r="D49" s="236">
        <f>Base_assets</f>
        <v>0</v>
      </c>
      <c r="E49" s="146"/>
      <c r="F49" s="236">
        <f>Base_VGB</f>
        <v>0</v>
      </c>
      <c r="G49" s="146"/>
      <c r="H49" s="236">
        <f>Base_VDB</f>
        <v>0</v>
      </c>
      <c r="I49" s="134"/>
      <c r="J49" s="135"/>
      <c r="K49" s="129"/>
      <c r="L49" s="140"/>
      <c r="M49" s="131"/>
      <c r="N49" s="155"/>
    </row>
    <row r="50" spans="1:14" s="130" customFormat="1" ht="15" thickBot="1" x14ac:dyDescent="0.25">
      <c r="A50" s="129"/>
      <c r="B50" s="142"/>
      <c r="C50" s="143"/>
      <c r="D50" s="147"/>
      <c r="E50" s="147"/>
      <c r="F50" s="147"/>
      <c r="G50" s="147"/>
      <c r="H50" s="147"/>
      <c r="I50" s="143"/>
      <c r="J50" s="144"/>
      <c r="K50" s="129"/>
      <c r="L50" s="129"/>
      <c r="M50" s="131"/>
      <c r="N50" s="155"/>
    </row>
    <row r="51" spans="1:14" s="130" customFormat="1" x14ac:dyDescent="0.2">
      <c r="A51" s="131"/>
      <c r="C51" s="129"/>
      <c r="J51" s="131"/>
      <c r="K51" s="131"/>
      <c r="M51" s="131"/>
      <c r="N51" s="155"/>
    </row>
    <row r="52" spans="1:14" s="130" customFormat="1" x14ac:dyDescent="0.2">
      <c r="A52" s="131"/>
      <c r="C52" s="129"/>
      <c r="J52" s="131"/>
      <c r="K52" s="131"/>
      <c r="M52" s="131"/>
      <c r="N52" s="155"/>
    </row>
    <row r="53" spans="1:14" s="130" customFormat="1" x14ac:dyDescent="0.2">
      <c r="A53" s="131"/>
      <c r="C53" s="129"/>
      <c r="J53" s="131"/>
      <c r="K53" s="131"/>
      <c r="M53" s="131"/>
      <c r="N53" s="155"/>
    </row>
    <row r="54" spans="1:14" s="130" customFormat="1" x14ac:dyDescent="0.2">
      <c r="A54" s="131"/>
      <c r="C54" s="129"/>
      <c r="J54" s="131"/>
      <c r="K54" s="131"/>
      <c r="M54" s="131"/>
      <c r="N54" s="155"/>
    </row>
    <row r="55" spans="1:14" s="130" customFormat="1" x14ac:dyDescent="0.2">
      <c r="A55" s="131"/>
      <c r="C55" s="129"/>
      <c r="J55" s="131"/>
      <c r="K55" s="131"/>
      <c r="M55" s="131"/>
      <c r="N55" s="155"/>
    </row>
    <row r="56" spans="1:14" s="130" customFormat="1" x14ac:dyDescent="0.2">
      <c r="A56" s="131"/>
      <c r="C56" s="129"/>
      <c r="J56" s="131"/>
      <c r="K56" s="131"/>
      <c r="M56" s="131"/>
      <c r="N56" s="155"/>
    </row>
    <row r="57" spans="1:14" s="130" customFormat="1" x14ac:dyDescent="0.2">
      <c r="A57" s="131"/>
      <c r="C57" s="129"/>
      <c r="J57" s="131"/>
      <c r="K57" s="131"/>
      <c r="M57" s="131"/>
      <c r="N57" s="155"/>
    </row>
    <row r="58" spans="1:14" s="130" customFormat="1" x14ac:dyDescent="0.2">
      <c r="A58" s="131"/>
      <c r="C58" s="129"/>
      <c r="J58" s="131"/>
      <c r="K58" s="131"/>
      <c r="M58" s="131"/>
      <c r="N58" s="155"/>
    </row>
    <row r="59" spans="1:14" s="130" customFormat="1" x14ac:dyDescent="0.2">
      <c r="A59" s="131"/>
      <c r="C59" s="129"/>
      <c r="J59" s="131"/>
      <c r="K59" s="131"/>
      <c r="M59" s="131"/>
      <c r="N59" s="155"/>
    </row>
    <row r="60" spans="1:14" s="130" customFormat="1" x14ac:dyDescent="0.2">
      <c r="A60" s="131"/>
      <c r="C60" s="129"/>
      <c r="J60" s="131"/>
      <c r="K60" s="131"/>
      <c r="M60" s="131"/>
      <c r="N60" s="155"/>
    </row>
    <row r="61" spans="1:14" s="130" customFormat="1" x14ac:dyDescent="0.2">
      <c r="A61" s="131"/>
      <c r="C61" s="129"/>
      <c r="J61" s="131"/>
      <c r="K61" s="131"/>
      <c r="M61" s="131"/>
      <c r="N61" s="155"/>
    </row>
    <row r="62" spans="1:14" s="130" customFormat="1" x14ac:dyDescent="0.2">
      <c r="A62" s="131"/>
      <c r="C62" s="129"/>
      <c r="J62" s="131"/>
      <c r="K62" s="131"/>
      <c r="M62" s="131"/>
      <c r="N62" s="155"/>
    </row>
    <row r="63" spans="1:14" s="130" customFormat="1" x14ac:dyDescent="0.2">
      <c r="A63" s="131"/>
      <c r="C63" s="129"/>
      <c r="J63" s="131"/>
      <c r="K63" s="131"/>
      <c r="M63" s="131"/>
      <c r="N63" s="155"/>
    </row>
    <row r="64" spans="1:14" s="130" customFormat="1" x14ac:dyDescent="0.2">
      <c r="A64" s="131"/>
      <c r="C64" s="129"/>
      <c r="J64" s="131"/>
      <c r="K64" s="131"/>
      <c r="M64" s="131"/>
      <c r="N64" s="155"/>
    </row>
    <row r="65" spans="1:14" s="130" customFormat="1" x14ac:dyDescent="0.2">
      <c r="A65" s="131"/>
      <c r="C65" s="129"/>
      <c r="J65" s="131"/>
      <c r="K65" s="131"/>
      <c r="M65" s="131"/>
      <c r="N65" s="155"/>
    </row>
    <row r="66" spans="1:14" s="130" customFormat="1" x14ac:dyDescent="0.2">
      <c r="A66" s="131"/>
      <c r="C66" s="129"/>
      <c r="J66" s="131"/>
      <c r="K66" s="131"/>
      <c r="M66" s="131"/>
      <c r="N66" s="155"/>
    </row>
    <row r="67" spans="1:14" s="130" customFormat="1" x14ac:dyDescent="0.2">
      <c r="A67" s="131"/>
      <c r="C67" s="129"/>
      <c r="J67" s="131"/>
      <c r="K67" s="131"/>
      <c r="M67" s="131"/>
      <c r="N67" s="155"/>
    </row>
    <row r="68" spans="1:14" s="130" customFormat="1" x14ac:dyDescent="0.2">
      <c r="A68" s="131"/>
      <c r="C68" s="129"/>
      <c r="J68" s="131"/>
      <c r="K68" s="131"/>
      <c r="M68" s="131"/>
      <c r="N68" s="155"/>
    </row>
    <row r="69" spans="1:14" s="130" customFormat="1" x14ac:dyDescent="0.2">
      <c r="A69" s="131"/>
      <c r="C69" s="129"/>
      <c r="J69" s="131"/>
      <c r="K69" s="131"/>
      <c r="M69" s="131"/>
      <c r="N69" s="155"/>
    </row>
    <row r="70" spans="1:14" s="130" customFormat="1" x14ac:dyDescent="0.2">
      <c r="A70" s="131"/>
      <c r="C70" s="129"/>
      <c r="J70" s="131"/>
      <c r="K70" s="131"/>
      <c r="M70" s="131"/>
      <c r="N70" s="155"/>
    </row>
    <row r="71" spans="1:14" s="130" customFormat="1" x14ac:dyDescent="0.2">
      <c r="A71" s="131"/>
      <c r="C71" s="129"/>
      <c r="J71" s="131"/>
      <c r="K71" s="131"/>
      <c r="M71" s="131"/>
      <c r="N71" s="155"/>
    </row>
    <row r="72" spans="1:14" s="130" customFormat="1" x14ac:dyDescent="0.2">
      <c r="A72" s="131"/>
      <c r="C72" s="129"/>
      <c r="J72" s="131"/>
      <c r="K72" s="131"/>
      <c r="M72" s="131"/>
      <c r="N72" s="155"/>
    </row>
    <row r="73" spans="1:14" s="130" customFormat="1" x14ac:dyDescent="0.2">
      <c r="A73" s="131"/>
      <c r="C73" s="129"/>
      <c r="J73" s="131"/>
      <c r="K73" s="131"/>
      <c r="M73" s="131"/>
      <c r="N73" s="155"/>
    </row>
    <row r="74" spans="1:14" s="130" customFormat="1" x14ac:dyDescent="0.2">
      <c r="A74" s="131"/>
      <c r="C74" s="129"/>
      <c r="J74" s="131"/>
      <c r="K74" s="131"/>
      <c r="M74" s="131"/>
      <c r="N74" s="155"/>
    </row>
    <row r="75" spans="1:14" s="130" customFormat="1" x14ac:dyDescent="0.2">
      <c r="A75" s="131"/>
      <c r="C75" s="129"/>
      <c r="J75" s="131"/>
      <c r="K75" s="131"/>
      <c r="M75" s="131"/>
      <c r="N75" s="155"/>
    </row>
    <row r="76" spans="1:14" s="130" customFormat="1" x14ac:dyDescent="0.2">
      <c r="A76" s="131"/>
      <c r="C76" s="129"/>
      <c r="J76" s="131"/>
      <c r="K76" s="131"/>
      <c r="M76" s="131"/>
      <c r="N76" s="155"/>
    </row>
    <row r="77" spans="1:14" s="130" customFormat="1" x14ac:dyDescent="0.2">
      <c r="A77" s="131"/>
      <c r="C77" s="129"/>
      <c r="J77" s="131"/>
      <c r="K77" s="131"/>
      <c r="M77" s="131"/>
      <c r="N77" s="155"/>
    </row>
    <row r="78" spans="1:14" s="130" customFormat="1" x14ac:dyDescent="0.2">
      <c r="A78" s="131"/>
      <c r="C78" s="129"/>
      <c r="J78" s="131"/>
      <c r="K78" s="131"/>
      <c r="M78" s="131"/>
      <c r="N78" s="155"/>
    </row>
    <row r="79" spans="1:14" s="130" customFormat="1" x14ac:dyDescent="0.2">
      <c r="A79" s="131"/>
      <c r="C79" s="129"/>
      <c r="J79" s="131"/>
      <c r="K79" s="131"/>
      <c r="M79" s="131"/>
      <c r="N79" s="155"/>
    </row>
    <row r="80" spans="1:14" s="130" customFormat="1" x14ac:dyDescent="0.2">
      <c r="A80" s="131"/>
      <c r="C80" s="129"/>
      <c r="J80" s="131"/>
      <c r="K80" s="131"/>
      <c r="M80" s="131"/>
      <c r="N80" s="155"/>
    </row>
    <row r="81" spans="1:14" s="130" customFormat="1" x14ac:dyDescent="0.2">
      <c r="A81" s="131"/>
      <c r="C81" s="129"/>
      <c r="J81" s="131"/>
      <c r="K81" s="131"/>
      <c r="M81" s="131"/>
      <c r="N81" s="155"/>
    </row>
    <row r="82" spans="1:14" s="130" customFormat="1" x14ac:dyDescent="0.2">
      <c r="A82" s="131"/>
      <c r="C82" s="129"/>
      <c r="J82" s="131"/>
      <c r="K82" s="131"/>
      <c r="M82" s="131"/>
      <c r="N82" s="155"/>
    </row>
    <row r="83" spans="1:14" s="130" customFormat="1" x14ac:dyDescent="0.2">
      <c r="A83" s="131"/>
      <c r="C83" s="129"/>
      <c r="J83" s="131"/>
      <c r="K83" s="131"/>
      <c r="M83" s="131"/>
      <c r="N83" s="155"/>
    </row>
    <row r="84" spans="1:14" s="130" customFormat="1" x14ac:dyDescent="0.2">
      <c r="A84" s="131"/>
      <c r="C84" s="129"/>
      <c r="J84" s="131"/>
      <c r="K84" s="131"/>
      <c r="M84" s="131"/>
      <c r="N84" s="155"/>
    </row>
    <row r="85" spans="1:14" s="130" customFormat="1" x14ac:dyDescent="0.2">
      <c r="A85" s="131"/>
      <c r="C85" s="129"/>
      <c r="J85" s="131"/>
      <c r="K85" s="131"/>
      <c r="M85" s="131"/>
      <c r="N85" s="155"/>
    </row>
    <row r="86" spans="1:14" s="130" customFormat="1" x14ac:dyDescent="0.2">
      <c r="A86" s="131"/>
      <c r="C86" s="129"/>
      <c r="J86" s="131"/>
      <c r="K86" s="131"/>
      <c r="M86" s="131"/>
      <c r="N86" s="155"/>
    </row>
    <row r="87" spans="1:14" s="130" customFormat="1" x14ac:dyDescent="0.2">
      <c r="A87" s="131"/>
      <c r="C87" s="129"/>
      <c r="J87" s="131"/>
      <c r="K87" s="131"/>
      <c r="M87" s="131"/>
      <c r="N87" s="155"/>
    </row>
    <row r="88" spans="1:14" s="130" customFormat="1" x14ac:dyDescent="0.2">
      <c r="A88" s="131"/>
      <c r="C88" s="129"/>
      <c r="J88" s="131"/>
      <c r="K88" s="131"/>
      <c r="M88" s="131"/>
      <c r="N88" s="155"/>
    </row>
    <row r="89" spans="1:14" s="130" customFormat="1" x14ac:dyDescent="0.2">
      <c r="A89" s="131"/>
      <c r="C89" s="129"/>
      <c r="J89" s="131"/>
      <c r="K89" s="131"/>
      <c r="M89" s="131"/>
      <c r="N89" s="155"/>
    </row>
    <row r="90" spans="1:14" s="130" customFormat="1" x14ac:dyDescent="0.2">
      <c r="A90" s="131"/>
      <c r="C90" s="129"/>
      <c r="J90" s="131"/>
      <c r="K90" s="131"/>
      <c r="M90" s="131"/>
      <c r="N90" s="155"/>
    </row>
    <row r="91" spans="1:14" s="130" customFormat="1" x14ac:dyDescent="0.2">
      <c r="A91" s="131"/>
      <c r="C91" s="129"/>
      <c r="J91" s="131"/>
      <c r="K91" s="131"/>
      <c r="M91" s="131"/>
      <c r="N91" s="155"/>
    </row>
    <row r="92" spans="1:14" s="130" customFormat="1" x14ac:dyDescent="0.2">
      <c r="A92" s="131"/>
      <c r="C92" s="129"/>
      <c r="J92" s="131"/>
      <c r="K92" s="131"/>
      <c r="M92" s="131"/>
      <c r="N92" s="155"/>
    </row>
    <row r="93" spans="1:14" s="130" customFormat="1" x14ac:dyDescent="0.2">
      <c r="A93" s="131"/>
      <c r="C93" s="129"/>
      <c r="J93" s="131"/>
      <c r="K93" s="131"/>
      <c r="M93" s="131"/>
      <c r="N93" s="155"/>
    </row>
    <row r="94" spans="1:14" s="130" customFormat="1" x14ac:dyDescent="0.2">
      <c r="A94" s="131"/>
      <c r="C94" s="129"/>
      <c r="J94" s="131"/>
      <c r="K94" s="131"/>
      <c r="M94" s="131"/>
      <c r="N94" s="155"/>
    </row>
    <row r="95" spans="1:14" s="130" customFormat="1" x14ac:dyDescent="0.2">
      <c r="A95" s="131"/>
      <c r="C95" s="129"/>
      <c r="J95" s="131"/>
      <c r="K95" s="131"/>
      <c r="M95" s="131"/>
      <c r="N95" s="155"/>
    </row>
    <row r="96" spans="1:14" s="130" customFormat="1" x14ac:dyDescent="0.2">
      <c r="A96" s="131"/>
      <c r="C96" s="129"/>
      <c r="J96" s="131"/>
      <c r="K96" s="131"/>
      <c r="M96" s="131"/>
      <c r="N96" s="155"/>
    </row>
    <row r="97" spans="1:14" s="130" customFormat="1" x14ac:dyDescent="0.2">
      <c r="A97" s="131"/>
      <c r="C97" s="129"/>
      <c r="J97" s="131"/>
      <c r="K97" s="131"/>
      <c r="M97" s="131"/>
      <c r="N97" s="155"/>
    </row>
    <row r="98" spans="1:14" s="130" customFormat="1" x14ac:dyDescent="0.2">
      <c r="A98" s="131"/>
      <c r="C98" s="129"/>
      <c r="J98" s="131"/>
      <c r="K98" s="131"/>
      <c r="M98" s="131"/>
      <c r="N98" s="155"/>
    </row>
    <row r="99" spans="1:14" s="130" customFormat="1" x14ac:dyDescent="0.2">
      <c r="A99" s="131"/>
      <c r="C99" s="129"/>
      <c r="J99" s="131"/>
      <c r="K99" s="131"/>
      <c r="M99" s="131"/>
      <c r="N99" s="155"/>
    </row>
    <row r="100" spans="1:14" s="130" customFormat="1" x14ac:dyDescent="0.2">
      <c r="A100" s="131"/>
      <c r="C100" s="129"/>
      <c r="J100" s="131"/>
      <c r="K100" s="131"/>
      <c r="M100" s="131"/>
      <c r="N100" s="155"/>
    </row>
    <row r="101" spans="1:14" s="130" customFormat="1" x14ac:dyDescent="0.2">
      <c r="A101" s="131"/>
      <c r="C101" s="129"/>
      <c r="J101" s="131"/>
      <c r="K101" s="131"/>
      <c r="M101" s="131"/>
      <c r="N101" s="155"/>
    </row>
    <row r="102" spans="1:14" s="130" customFormat="1" x14ac:dyDescent="0.2">
      <c r="A102" s="131"/>
      <c r="C102" s="129"/>
      <c r="J102" s="131"/>
      <c r="K102" s="131"/>
      <c r="M102" s="131"/>
      <c r="N102" s="155"/>
    </row>
    <row r="103" spans="1:14" s="130" customFormat="1" x14ac:dyDescent="0.2">
      <c r="A103" s="131"/>
      <c r="C103" s="129"/>
      <c r="J103" s="131"/>
      <c r="K103" s="131"/>
      <c r="M103" s="131"/>
      <c r="N103" s="155"/>
    </row>
    <row r="104" spans="1:14" s="130" customFormat="1" x14ac:dyDescent="0.2">
      <c r="A104" s="131"/>
      <c r="C104" s="129"/>
      <c r="J104" s="131"/>
      <c r="K104" s="131"/>
      <c r="M104" s="131"/>
      <c r="N104" s="155"/>
    </row>
    <row r="105" spans="1:14" s="130" customFormat="1" x14ac:dyDescent="0.2">
      <c r="A105" s="131"/>
      <c r="C105" s="129"/>
      <c r="J105" s="131"/>
      <c r="K105" s="131"/>
      <c r="M105" s="131"/>
      <c r="N105" s="155"/>
    </row>
    <row r="106" spans="1:14" s="130" customFormat="1" x14ac:dyDescent="0.2">
      <c r="A106" s="131"/>
      <c r="C106" s="129"/>
      <c r="J106" s="131"/>
      <c r="K106" s="131"/>
      <c r="M106" s="131"/>
      <c r="N106" s="155"/>
    </row>
    <row r="107" spans="1:14" s="130" customFormat="1" x14ac:dyDescent="0.2">
      <c r="A107" s="131"/>
      <c r="C107" s="129"/>
      <c r="J107" s="131"/>
      <c r="K107" s="131"/>
      <c r="M107" s="131"/>
      <c r="N107" s="155"/>
    </row>
    <row r="108" spans="1:14" s="130" customFormat="1" x14ac:dyDescent="0.2">
      <c r="A108" s="131"/>
      <c r="C108" s="129"/>
      <c r="J108" s="131"/>
      <c r="K108" s="131"/>
      <c r="M108" s="131"/>
      <c r="N108" s="155"/>
    </row>
    <row r="109" spans="1:14" s="130" customFormat="1" x14ac:dyDescent="0.2">
      <c r="A109" s="131"/>
      <c r="C109" s="129"/>
      <c r="J109" s="131"/>
      <c r="K109" s="131"/>
      <c r="M109" s="131"/>
      <c r="N109" s="155"/>
    </row>
    <row r="110" spans="1:14" s="130" customFormat="1" x14ac:dyDescent="0.2">
      <c r="A110" s="131"/>
      <c r="C110" s="129"/>
      <c r="J110" s="131"/>
      <c r="K110" s="131"/>
      <c r="M110" s="131"/>
      <c r="N110" s="155"/>
    </row>
    <row r="111" spans="1:14" s="130" customFormat="1" x14ac:dyDescent="0.2">
      <c r="A111" s="131"/>
      <c r="C111" s="129"/>
      <c r="J111" s="131"/>
      <c r="K111" s="131"/>
      <c r="M111" s="131"/>
      <c r="N111" s="155"/>
    </row>
    <row r="112" spans="1:14" s="130" customFormat="1" x14ac:dyDescent="0.2">
      <c r="A112" s="131"/>
      <c r="C112" s="129"/>
      <c r="J112" s="131"/>
      <c r="K112" s="131"/>
      <c r="M112" s="131"/>
      <c r="N112" s="155"/>
    </row>
    <row r="113" spans="1:14" s="130" customFormat="1" x14ac:dyDescent="0.2">
      <c r="A113" s="131"/>
      <c r="C113" s="129"/>
      <c r="J113" s="131"/>
      <c r="K113" s="131"/>
      <c r="M113" s="131"/>
      <c r="N113" s="155"/>
    </row>
    <row r="114" spans="1:14" s="130" customFormat="1" x14ac:dyDescent="0.2">
      <c r="A114" s="131"/>
      <c r="C114" s="129"/>
      <c r="J114" s="131"/>
      <c r="K114" s="131"/>
      <c r="M114" s="131"/>
      <c r="N114" s="155"/>
    </row>
    <row r="115" spans="1:14" s="130" customFormat="1" x14ac:dyDescent="0.2">
      <c r="A115" s="131"/>
      <c r="C115" s="129"/>
      <c r="J115" s="131"/>
      <c r="K115" s="131"/>
      <c r="M115" s="131"/>
      <c r="N115" s="155"/>
    </row>
    <row r="116" spans="1:14" s="130" customFormat="1" x14ac:dyDescent="0.2">
      <c r="A116" s="131"/>
      <c r="C116" s="129"/>
      <c r="J116" s="131"/>
      <c r="K116" s="131"/>
      <c r="M116" s="131"/>
      <c r="N116" s="155"/>
    </row>
    <row r="117" spans="1:14" s="130" customFormat="1" x14ac:dyDescent="0.2">
      <c r="A117" s="131"/>
      <c r="C117" s="129"/>
      <c r="J117" s="131"/>
      <c r="K117" s="131"/>
      <c r="M117" s="131"/>
      <c r="N117" s="155"/>
    </row>
    <row r="118" spans="1:14" s="130" customFormat="1" x14ac:dyDescent="0.2">
      <c r="A118" s="131"/>
      <c r="C118" s="129"/>
      <c r="J118" s="131"/>
      <c r="K118" s="131"/>
      <c r="M118" s="131"/>
      <c r="N118" s="155"/>
    </row>
    <row r="119" spans="1:14" s="130" customFormat="1" x14ac:dyDescent="0.2">
      <c r="A119" s="131"/>
      <c r="C119" s="129"/>
      <c r="J119" s="131"/>
      <c r="K119" s="131"/>
      <c r="M119" s="131"/>
      <c r="N119" s="155"/>
    </row>
    <row r="120" spans="1:14" s="130" customFormat="1" x14ac:dyDescent="0.2">
      <c r="A120" s="131"/>
      <c r="C120" s="129"/>
      <c r="J120" s="131"/>
      <c r="K120" s="131"/>
      <c r="M120" s="131"/>
      <c r="N120" s="155"/>
    </row>
    <row r="121" spans="1:14" s="130" customFormat="1" x14ac:dyDescent="0.2">
      <c r="A121" s="131"/>
      <c r="C121" s="129"/>
      <c r="J121" s="131"/>
      <c r="K121" s="131"/>
      <c r="M121" s="131"/>
      <c r="N121" s="155"/>
    </row>
    <row r="122" spans="1:14" s="130" customFormat="1" x14ac:dyDescent="0.2">
      <c r="A122" s="131"/>
      <c r="C122" s="129"/>
      <c r="J122" s="131"/>
      <c r="K122" s="131"/>
      <c r="M122" s="131"/>
      <c r="N122" s="155"/>
    </row>
    <row r="123" spans="1:14" s="130" customFormat="1" x14ac:dyDescent="0.2">
      <c r="A123" s="131"/>
      <c r="C123" s="129"/>
      <c r="J123" s="131"/>
      <c r="K123" s="131"/>
      <c r="M123" s="131"/>
      <c r="N123" s="155"/>
    </row>
    <row r="124" spans="1:14" s="130" customFormat="1" x14ac:dyDescent="0.2">
      <c r="A124" s="131"/>
      <c r="C124" s="129"/>
      <c r="J124" s="131"/>
      <c r="K124" s="131"/>
      <c r="M124" s="131"/>
      <c r="N124" s="155"/>
    </row>
    <row r="125" spans="1:14" s="130" customFormat="1" x14ac:dyDescent="0.2">
      <c r="A125" s="131"/>
      <c r="C125" s="129"/>
      <c r="J125" s="131"/>
      <c r="K125" s="131"/>
      <c r="M125" s="131"/>
      <c r="N125" s="155"/>
    </row>
    <row r="126" spans="1:14" s="130" customFormat="1" x14ac:dyDescent="0.2">
      <c r="A126" s="131"/>
      <c r="C126" s="129"/>
      <c r="J126" s="131"/>
      <c r="K126" s="131"/>
      <c r="M126" s="131"/>
      <c r="N126" s="155"/>
    </row>
    <row r="127" spans="1:14" s="130" customFormat="1" x14ac:dyDescent="0.2">
      <c r="A127" s="131"/>
      <c r="C127" s="129"/>
      <c r="J127" s="131"/>
      <c r="K127" s="131"/>
      <c r="M127" s="131"/>
      <c r="N127" s="155"/>
    </row>
    <row r="128" spans="1:14" s="130" customFormat="1" x14ac:dyDescent="0.2">
      <c r="A128" s="131"/>
      <c r="C128" s="129"/>
      <c r="J128" s="131"/>
      <c r="K128" s="131"/>
      <c r="M128" s="131"/>
      <c r="N128" s="155"/>
    </row>
    <row r="129" spans="1:14" s="130" customFormat="1" x14ac:dyDescent="0.2">
      <c r="A129" s="131"/>
      <c r="C129" s="129"/>
      <c r="J129" s="131"/>
      <c r="K129" s="131"/>
      <c r="M129" s="131"/>
      <c r="N129" s="155"/>
    </row>
    <row r="130" spans="1:14" s="130" customFormat="1" x14ac:dyDescent="0.2">
      <c r="A130" s="131"/>
      <c r="C130" s="129"/>
      <c r="J130" s="131"/>
      <c r="K130" s="131"/>
      <c r="M130" s="131"/>
      <c r="N130" s="155"/>
    </row>
    <row r="131" spans="1:14" s="130" customFormat="1" x14ac:dyDescent="0.2">
      <c r="A131" s="131"/>
      <c r="C131" s="129"/>
      <c r="J131" s="131"/>
      <c r="K131" s="131"/>
      <c r="M131" s="131"/>
      <c r="N131" s="155"/>
    </row>
    <row r="132" spans="1:14" s="130" customFormat="1" x14ac:dyDescent="0.2">
      <c r="A132" s="131"/>
      <c r="C132" s="129"/>
      <c r="J132" s="131"/>
      <c r="K132" s="131"/>
      <c r="M132" s="131"/>
      <c r="N132" s="155"/>
    </row>
    <row r="133" spans="1:14" s="130" customFormat="1" x14ac:dyDescent="0.2">
      <c r="A133" s="131"/>
      <c r="C133" s="129"/>
      <c r="J133" s="131"/>
      <c r="K133" s="131"/>
      <c r="M133" s="131"/>
      <c r="N133" s="155"/>
    </row>
    <row r="134" spans="1:14" s="130" customFormat="1" x14ac:dyDescent="0.2">
      <c r="A134" s="131"/>
      <c r="C134" s="129"/>
      <c r="J134" s="131"/>
      <c r="K134" s="131"/>
      <c r="M134" s="131"/>
      <c r="N134" s="155"/>
    </row>
    <row r="135" spans="1:14" s="130" customFormat="1" x14ac:dyDescent="0.2">
      <c r="A135" s="131"/>
      <c r="C135" s="129"/>
      <c r="J135" s="131"/>
      <c r="K135" s="131"/>
      <c r="M135" s="131"/>
      <c r="N135" s="155"/>
    </row>
    <row r="136" spans="1:14" s="130" customFormat="1" x14ac:dyDescent="0.2">
      <c r="A136" s="131"/>
      <c r="C136" s="129"/>
      <c r="J136" s="131"/>
      <c r="K136" s="131"/>
      <c r="M136" s="131"/>
      <c r="N136" s="155"/>
    </row>
    <row r="137" spans="1:14" s="130" customFormat="1" x14ac:dyDescent="0.2">
      <c r="A137" s="131"/>
      <c r="C137" s="129"/>
      <c r="J137" s="131"/>
      <c r="K137" s="131"/>
      <c r="M137" s="131"/>
      <c r="N137" s="155"/>
    </row>
    <row r="138" spans="1:14" s="130" customFormat="1" x14ac:dyDescent="0.2">
      <c r="A138" s="131"/>
      <c r="C138" s="129"/>
      <c r="J138" s="131"/>
      <c r="K138" s="131"/>
      <c r="M138" s="131"/>
      <c r="N138" s="155"/>
    </row>
    <row r="139" spans="1:14" s="130" customFormat="1" x14ac:dyDescent="0.2">
      <c r="A139" s="131"/>
      <c r="C139" s="129"/>
      <c r="J139" s="131"/>
      <c r="K139" s="131"/>
      <c r="M139" s="131"/>
      <c r="N139" s="155"/>
    </row>
    <row r="140" spans="1:14" s="130" customFormat="1" x14ac:dyDescent="0.2">
      <c r="A140" s="131"/>
      <c r="C140" s="129"/>
      <c r="J140" s="131"/>
      <c r="K140" s="131"/>
      <c r="M140" s="131"/>
      <c r="N140" s="155"/>
    </row>
    <row r="141" spans="1:14" s="130" customFormat="1" x14ac:dyDescent="0.2">
      <c r="A141" s="131"/>
      <c r="C141" s="129"/>
      <c r="J141" s="131"/>
      <c r="K141" s="131"/>
      <c r="M141" s="131"/>
      <c r="N141" s="155"/>
    </row>
    <row r="142" spans="1:14" s="130" customFormat="1" x14ac:dyDescent="0.2">
      <c r="A142" s="131"/>
      <c r="C142" s="129"/>
      <c r="J142" s="131"/>
      <c r="K142" s="131"/>
      <c r="M142" s="131"/>
      <c r="N142" s="155"/>
    </row>
    <row r="143" spans="1:14" s="130" customFormat="1" x14ac:dyDescent="0.2">
      <c r="A143" s="131"/>
      <c r="C143" s="129"/>
      <c r="J143" s="131"/>
      <c r="K143" s="131"/>
      <c r="M143" s="131"/>
      <c r="N143" s="155"/>
    </row>
    <row r="144" spans="1:14" s="130" customFormat="1" x14ac:dyDescent="0.2">
      <c r="A144" s="131"/>
      <c r="C144" s="129"/>
      <c r="J144" s="131"/>
      <c r="K144" s="131"/>
      <c r="M144" s="131"/>
      <c r="N144" s="155"/>
    </row>
    <row r="145" spans="1:14" s="130" customFormat="1" x14ac:dyDescent="0.2">
      <c r="A145" s="131"/>
      <c r="C145" s="129"/>
      <c r="J145" s="131"/>
      <c r="K145" s="131"/>
      <c r="M145" s="131"/>
      <c r="N145" s="155"/>
    </row>
    <row r="146" spans="1:14" s="130" customFormat="1" x14ac:dyDescent="0.2">
      <c r="A146" s="131"/>
      <c r="C146" s="129"/>
      <c r="J146" s="131"/>
      <c r="K146" s="131"/>
      <c r="M146" s="131"/>
      <c r="N146" s="155"/>
    </row>
    <row r="147" spans="1:14" s="130" customFormat="1" x14ac:dyDescent="0.2">
      <c r="A147" s="131"/>
      <c r="C147" s="129"/>
      <c r="J147" s="131"/>
      <c r="K147" s="131"/>
      <c r="M147" s="131"/>
      <c r="N147" s="155"/>
    </row>
    <row r="148" spans="1:14" s="130" customFormat="1" x14ac:dyDescent="0.2">
      <c r="A148" s="131"/>
      <c r="C148" s="129"/>
      <c r="J148" s="131"/>
      <c r="K148" s="131"/>
      <c r="M148" s="131"/>
      <c r="N148" s="155"/>
    </row>
    <row r="149" spans="1:14" s="130" customFormat="1" x14ac:dyDescent="0.2">
      <c r="A149" s="131"/>
      <c r="C149" s="129"/>
      <c r="J149" s="131"/>
      <c r="K149" s="131"/>
      <c r="M149" s="131"/>
      <c r="N149" s="155"/>
    </row>
    <row r="150" spans="1:14" s="130" customFormat="1" x14ac:dyDescent="0.2">
      <c r="A150" s="131"/>
      <c r="C150" s="129"/>
      <c r="J150" s="131"/>
      <c r="K150" s="131"/>
      <c r="M150" s="131"/>
      <c r="N150" s="155"/>
    </row>
    <row r="151" spans="1:14" s="130" customFormat="1" x14ac:dyDescent="0.2">
      <c r="A151" s="131"/>
      <c r="C151" s="129"/>
      <c r="J151" s="131"/>
      <c r="K151" s="131"/>
      <c r="M151" s="131"/>
      <c r="N151" s="155"/>
    </row>
    <row r="152" spans="1:14" s="130" customFormat="1" x14ac:dyDescent="0.2">
      <c r="A152" s="131"/>
      <c r="C152" s="129"/>
      <c r="J152" s="131"/>
      <c r="K152" s="131"/>
      <c r="M152" s="131"/>
      <c r="N152" s="155"/>
    </row>
    <row r="153" spans="1:14" s="130" customFormat="1" x14ac:dyDescent="0.2">
      <c r="A153" s="131"/>
      <c r="C153" s="129"/>
      <c r="J153" s="131"/>
      <c r="K153" s="131"/>
      <c r="M153" s="131"/>
      <c r="N153" s="155"/>
    </row>
    <row r="154" spans="1:14" s="130" customFormat="1" x14ac:dyDescent="0.2">
      <c r="A154" s="131"/>
      <c r="C154" s="129"/>
      <c r="J154" s="131"/>
      <c r="K154" s="131"/>
      <c r="M154" s="131"/>
      <c r="N154" s="155"/>
    </row>
    <row r="155" spans="1:14" s="130" customFormat="1" x14ac:dyDescent="0.2">
      <c r="A155" s="131"/>
      <c r="C155" s="129"/>
      <c r="J155" s="131"/>
      <c r="K155" s="131"/>
      <c r="M155" s="131"/>
      <c r="N155" s="155"/>
    </row>
    <row r="156" spans="1:14" s="130" customFormat="1" x14ac:dyDescent="0.2">
      <c r="A156" s="131"/>
      <c r="C156" s="129"/>
      <c r="J156" s="131"/>
      <c r="K156" s="131"/>
      <c r="M156" s="131"/>
      <c r="N156" s="155"/>
    </row>
    <row r="157" spans="1:14" s="130" customFormat="1" x14ac:dyDescent="0.2">
      <c r="A157" s="131"/>
      <c r="C157" s="129"/>
      <c r="J157" s="131"/>
      <c r="K157" s="131"/>
      <c r="M157" s="131"/>
      <c r="N157" s="155"/>
    </row>
    <row r="158" spans="1:14" s="130" customFormat="1" x14ac:dyDescent="0.2">
      <c r="A158" s="131"/>
      <c r="C158" s="129"/>
      <c r="J158" s="131"/>
      <c r="K158" s="131"/>
      <c r="M158" s="131"/>
      <c r="N158" s="155"/>
    </row>
    <row r="159" spans="1:14" s="130" customFormat="1" x14ac:dyDescent="0.2">
      <c r="A159" s="131"/>
      <c r="C159" s="129"/>
      <c r="J159" s="131"/>
      <c r="K159" s="131"/>
      <c r="M159" s="131"/>
      <c r="N159" s="155"/>
    </row>
    <row r="160" spans="1:14" s="130" customFormat="1" x14ac:dyDescent="0.2">
      <c r="A160" s="131"/>
      <c r="C160" s="129"/>
      <c r="J160" s="131"/>
      <c r="K160" s="131"/>
      <c r="M160" s="131"/>
      <c r="N160" s="155"/>
    </row>
    <row r="161" spans="1:14" s="130" customFormat="1" x14ac:dyDescent="0.2">
      <c r="A161" s="131"/>
      <c r="C161" s="129"/>
      <c r="J161" s="131"/>
      <c r="K161" s="131"/>
      <c r="M161" s="131"/>
      <c r="N161" s="155"/>
    </row>
    <row r="162" spans="1:14" s="130" customFormat="1" x14ac:dyDescent="0.2">
      <c r="A162" s="131"/>
      <c r="C162" s="129"/>
      <c r="J162" s="131"/>
      <c r="K162" s="131"/>
      <c r="M162" s="131"/>
      <c r="N162" s="155"/>
    </row>
    <row r="163" spans="1:14" s="130" customFormat="1" x14ac:dyDescent="0.2">
      <c r="A163" s="131"/>
      <c r="C163" s="129"/>
      <c r="J163" s="131"/>
      <c r="K163" s="131"/>
      <c r="M163" s="131"/>
      <c r="N163" s="155"/>
    </row>
    <row r="164" spans="1:14" s="130" customFormat="1" x14ac:dyDescent="0.2">
      <c r="A164" s="131"/>
      <c r="C164" s="129"/>
      <c r="J164" s="131"/>
      <c r="K164" s="131"/>
      <c r="M164" s="131"/>
      <c r="N164" s="155"/>
    </row>
    <row r="165" spans="1:14" s="130" customFormat="1" x14ac:dyDescent="0.2">
      <c r="A165" s="131"/>
      <c r="C165" s="129"/>
      <c r="J165" s="131"/>
      <c r="K165" s="131"/>
      <c r="M165" s="131"/>
      <c r="N165" s="155"/>
    </row>
    <row r="166" spans="1:14" s="130" customFormat="1" x14ac:dyDescent="0.2">
      <c r="A166" s="131"/>
      <c r="C166" s="129"/>
      <c r="J166" s="131"/>
      <c r="K166" s="131"/>
      <c r="M166" s="131"/>
      <c r="N166" s="155"/>
    </row>
    <row r="167" spans="1:14" s="130" customFormat="1" x14ac:dyDescent="0.2">
      <c r="A167" s="131"/>
      <c r="C167" s="129"/>
      <c r="J167" s="131"/>
      <c r="K167" s="131"/>
      <c r="M167" s="131"/>
      <c r="N167" s="155"/>
    </row>
    <row r="168" spans="1:14" s="130" customFormat="1" x14ac:dyDescent="0.2">
      <c r="A168" s="131"/>
      <c r="C168" s="129"/>
      <c r="J168" s="131"/>
      <c r="K168" s="131"/>
      <c r="M168" s="131"/>
      <c r="N168" s="155"/>
    </row>
    <row r="169" spans="1:14" s="130" customFormat="1" x14ac:dyDescent="0.2">
      <c r="A169" s="131"/>
      <c r="C169" s="129"/>
      <c r="J169" s="131"/>
      <c r="K169" s="131"/>
      <c r="M169" s="131"/>
      <c r="N169" s="155"/>
    </row>
    <row r="170" spans="1:14" s="130" customFormat="1" x14ac:dyDescent="0.2">
      <c r="A170" s="131"/>
      <c r="C170" s="129"/>
      <c r="J170" s="131"/>
      <c r="K170" s="131"/>
      <c r="M170" s="131"/>
      <c r="N170" s="155"/>
    </row>
    <row r="171" spans="1:14" s="130" customFormat="1" x14ac:dyDescent="0.2">
      <c r="A171" s="131"/>
      <c r="C171" s="129"/>
      <c r="J171" s="131"/>
      <c r="K171" s="131"/>
      <c r="M171" s="131"/>
      <c r="N171" s="155"/>
    </row>
    <row r="172" spans="1:14" s="130" customFormat="1" x14ac:dyDescent="0.2">
      <c r="A172" s="131"/>
      <c r="C172" s="129"/>
      <c r="J172" s="131"/>
      <c r="K172" s="131"/>
      <c r="M172" s="131"/>
      <c r="N172" s="155"/>
    </row>
    <row r="173" spans="1:14" s="130" customFormat="1" x14ac:dyDescent="0.2">
      <c r="A173" s="131"/>
      <c r="C173" s="129"/>
      <c r="J173" s="131"/>
      <c r="K173" s="131"/>
      <c r="M173" s="131"/>
      <c r="N173" s="155"/>
    </row>
    <row r="174" spans="1:14" s="130" customFormat="1" x14ac:dyDescent="0.2">
      <c r="A174" s="131"/>
      <c r="C174" s="129"/>
      <c r="J174" s="131"/>
      <c r="K174" s="131"/>
      <c r="M174" s="131"/>
      <c r="N174" s="155"/>
    </row>
    <row r="175" spans="1:14" s="130" customFormat="1" x14ac:dyDescent="0.2">
      <c r="A175" s="131"/>
      <c r="C175" s="129"/>
      <c r="J175" s="131"/>
      <c r="K175" s="131"/>
      <c r="M175" s="131"/>
      <c r="N175" s="155"/>
    </row>
    <row r="176" spans="1:14" s="130" customFormat="1" x14ac:dyDescent="0.2">
      <c r="A176" s="131"/>
      <c r="C176" s="129"/>
      <c r="J176" s="131"/>
      <c r="K176" s="131"/>
      <c r="M176" s="131"/>
      <c r="N176" s="155"/>
    </row>
    <row r="177" spans="1:14" s="130" customFormat="1" x14ac:dyDescent="0.2">
      <c r="A177" s="131"/>
      <c r="C177" s="129"/>
      <c r="J177" s="131"/>
      <c r="K177" s="131"/>
      <c r="M177" s="131"/>
      <c r="N177" s="155"/>
    </row>
    <row r="178" spans="1:14" s="130" customFormat="1" x14ac:dyDescent="0.2">
      <c r="A178" s="131"/>
      <c r="C178" s="129"/>
      <c r="J178" s="131"/>
      <c r="K178" s="131"/>
      <c r="M178" s="131"/>
      <c r="N178" s="155"/>
    </row>
    <row r="179" spans="1:14" s="130" customFormat="1" x14ac:dyDescent="0.2">
      <c r="A179" s="131"/>
      <c r="C179" s="129"/>
      <c r="J179" s="131"/>
      <c r="K179" s="131"/>
      <c r="M179" s="131"/>
      <c r="N179" s="155"/>
    </row>
    <row r="180" spans="1:14" s="130" customFormat="1" x14ac:dyDescent="0.2">
      <c r="A180" s="131"/>
      <c r="C180" s="129"/>
      <c r="J180" s="131"/>
      <c r="K180" s="131"/>
      <c r="M180" s="131"/>
      <c r="N180" s="155"/>
    </row>
    <row r="181" spans="1:14" s="130" customFormat="1" x14ac:dyDescent="0.2">
      <c r="A181" s="131"/>
      <c r="C181" s="129"/>
      <c r="J181" s="131"/>
      <c r="K181" s="131"/>
      <c r="M181" s="131"/>
      <c r="N181" s="155"/>
    </row>
    <row r="182" spans="1:14" s="130" customFormat="1" x14ac:dyDescent="0.2">
      <c r="A182" s="131"/>
      <c r="C182" s="129"/>
      <c r="J182" s="131"/>
      <c r="K182" s="131"/>
      <c r="M182" s="131"/>
      <c r="N182" s="155"/>
    </row>
    <row r="183" spans="1:14" s="130" customFormat="1" x14ac:dyDescent="0.2">
      <c r="A183" s="131"/>
      <c r="C183" s="129"/>
      <c r="J183" s="131"/>
      <c r="K183" s="131"/>
      <c r="M183" s="131"/>
      <c r="N183" s="155"/>
    </row>
    <row r="184" spans="1:14" s="130" customFormat="1" x14ac:dyDescent="0.2">
      <c r="A184" s="131"/>
      <c r="C184" s="129"/>
      <c r="J184" s="131"/>
      <c r="K184" s="131"/>
      <c r="M184" s="131"/>
      <c r="N184" s="155"/>
    </row>
    <row r="185" spans="1:14" s="130" customFormat="1" x14ac:dyDescent="0.2">
      <c r="A185" s="131"/>
      <c r="C185" s="129"/>
      <c r="J185" s="131"/>
      <c r="K185" s="131"/>
      <c r="M185" s="131"/>
      <c r="N185" s="155"/>
    </row>
    <row r="186" spans="1:14" s="130" customFormat="1" x14ac:dyDescent="0.2">
      <c r="A186" s="131"/>
      <c r="C186" s="129"/>
      <c r="J186" s="131"/>
      <c r="K186" s="131"/>
      <c r="M186" s="131"/>
      <c r="N186" s="155"/>
    </row>
    <row r="187" spans="1:14" s="130" customFormat="1" x14ac:dyDescent="0.2">
      <c r="A187" s="131"/>
      <c r="C187" s="129"/>
      <c r="J187" s="131"/>
      <c r="K187" s="131"/>
      <c r="M187" s="131"/>
      <c r="N187" s="155"/>
    </row>
    <row r="188" spans="1:14" s="130" customFormat="1" x14ac:dyDescent="0.2">
      <c r="A188" s="131"/>
      <c r="C188" s="129"/>
      <c r="J188" s="131"/>
      <c r="K188" s="131"/>
      <c r="M188" s="131"/>
      <c r="N188" s="155"/>
    </row>
    <row r="189" spans="1:14" s="130" customFormat="1" x14ac:dyDescent="0.2">
      <c r="A189" s="131"/>
      <c r="C189" s="129"/>
      <c r="J189" s="131"/>
      <c r="K189" s="131"/>
      <c r="M189" s="131"/>
      <c r="N189" s="155"/>
    </row>
    <row r="190" spans="1:14" s="130" customFormat="1" x14ac:dyDescent="0.2">
      <c r="A190" s="131"/>
      <c r="C190" s="129"/>
      <c r="J190" s="131"/>
      <c r="K190" s="131"/>
      <c r="M190" s="131"/>
      <c r="N190" s="155"/>
    </row>
    <row r="191" spans="1:14" s="130" customFormat="1" x14ac:dyDescent="0.2">
      <c r="A191" s="131"/>
      <c r="C191" s="129"/>
      <c r="J191" s="131"/>
      <c r="K191" s="131"/>
      <c r="M191" s="131"/>
      <c r="N191" s="155"/>
    </row>
    <row r="192" spans="1:14" s="130" customFormat="1" x14ac:dyDescent="0.2">
      <c r="A192" s="131"/>
      <c r="C192" s="129"/>
      <c r="J192" s="131"/>
      <c r="K192" s="131"/>
      <c r="M192" s="131"/>
      <c r="N192" s="155"/>
    </row>
    <row r="193" spans="1:14" s="130" customFormat="1" x14ac:dyDescent="0.2">
      <c r="A193" s="131"/>
      <c r="C193" s="129"/>
      <c r="J193" s="131"/>
      <c r="K193" s="131"/>
      <c r="M193" s="131"/>
      <c r="N193" s="155"/>
    </row>
    <row r="194" spans="1:14" s="130" customFormat="1" x14ac:dyDescent="0.2">
      <c r="A194" s="131"/>
      <c r="C194" s="129"/>
      <c r="J194" s="131"/>
      <c r="K194" s="131"/>
      <c r="M194" s="131"/>
      <c r="N194" s="155"/>
    </row>
    <row r="195" spans="1:14" s="130" customFormat="1" x14ac:dyDescent="0.2">
      <c r="A195" s="131"/>
      <c r="C195" s="129"/>
      <c r="J195" s="131"/>
      <c r="K195" s="131"/>
      <c r="M195" s="131"/>
      <c r="N195" s="155"/>
    </row>
    <row r="196" spans="1:14" s="130" customFormat="1" x14ac:dyDescent="0.2">
      <c r="A196" s="131"/>
      <c r="C196" s="129"/>
      <c r="J196" s="131"/>
      <c r="K196" s="131"/>
      <c r="M196" s="131"/>
      <c r="N196" s="155"/>
    </row>
    <row r="197" spans="1:14" s="130" customFormat="1" x14ac:dyDescent="0.2">
      <c r="A197" s="131"/>
      <c r="C197" s="129"/>
      <c r="J197" s="131"/>
      <c r="K197" s="131"/>
      <c r="M197" s="131"/>
      <c r="N197" s="155"/>
    </row>
    <row r="198" spans="1:14" s="130" customFormat="1" x14ac:dyDescent="0.2">
      <c r="A198" s="131"/>
      <c r="C198" s="129"/>
      <c r="J198" s="131"/>
      <c r="K198" s="131"/>
      <c r="M198" s="131"/>
      <c r="N198" s="155"/>
    </row>
    <row r="199" spans="1:14" s="130" customFormat="1" x14ac:dyDescent="0.2">
      <c r="A199" s="131"/>
      <c r="C199" s="129"/>
      <c r="J199" s="131"/>
      <c r="K199" s="131"/>
      <c r="M199" s="131"/>
      <c r="N199" s="155"/>
    </row>
    <row r="200" spans="1:14" s="130" customFormat="1" x14ac:dyDescent="0.2">
      <c r="A200" s="131"/>
      <c r="C200" s="129"/>
      <c r="J200" s="131"/>
      <c r="K200" s="131"/>
      <c r="M200" s="131"/>
      <c r="N200" s="155"/>
    </row>
    <row r="201" spans="1:14" s="130" customFormat="1" x14ac:dyDescent="0.2">
      <c r="A201" s="131"/>
      <c r="C201" s="129"/>
      <c r="J201" s="131"/>
      <c r="K201" s="131"/>
      <c r="M201" s="131"/>
      <c r="N201" s="155"/>
    </row>
    <row r="202" spans="1:14" s="130" customFormat="1" x14ac:dyDescent="0.2">
      <c r="A202" s="131"/>
      <c r="C202" s="129"/>
      <c r="J202" s="131"/>
      <c r="K202" s="131"/>
      <c r="M202" s="131"/>
      <c r="N202" s="155"/>
    </row>
    <row r="203" spans="1:14" s="130" customFormat="1" x14ac:dyDescent="0.2">
      <c r="A203" s="131"/>
      <c r="C203" s="129"/>
      <c r="J203" s="131"/>
      <c r="K203" s="131"/>
      <c r="M203" s="131"/>
      <c r="N203" s="155"/>
    </row>
    <row r="204" spans="1:14" s="130" customFormat="1" x14ac:dyDescent="0.2">
      <c r="A204" s="131"/>
      <c r="C204" s="129"/>
      <c r="J204" s="131"/>
      <c r="K204" s="131"/>
      <c r="M204" s="131"/>
      <c r="N204" s="155"/>
    </row>
    <row r="205" spans="1:14" s="130" customFormat="1" x14ac:dyDescent="0.2">
      <c r="A205" s="131"/>
      <c r="C205" s="129"/>
      <c r="J205" s="131"/>
      <c r="K205" s="131"/>
      <c r="M205" s="131"/>
      <c r="N205" s="155"/>
    </row>
    <row r="206" spans="1:14" s="130" customFormat="1" x14ac:dyDescent="0.2">
      <c r="A206" s="131"/>
      <c r="C206" s="129"/>
      <c r="J206" s="131"/>
      <c r="K206" s="131"/>
      <c r="M206" s="131"/>
      <c r="N206" s="155"/>
    </row>
    <row r="207" spans="1:14" s="130" customFormat="1" x14ac:dyDescent="0.2">
      <c r="A207" s="131"/>
      <c r="C207" s="129"/>
      <c r="J207" s="131"/>
      <c r="K207" s="131"/>
      <c r="M207" s="131"/>
      <c r="N207" s="155"/>
    </row>
    <row r="208" spans="1:14" s="130" customFormat="1" x14ac:dyDescent="0.2">
      <c r="A208" s="131"/>
      <c r="C208" s="129"/>
      <c r="J208" s="131"/>
      <c r="K208" s="131"/>
      <c r="M208" s="131"/>
      <c r="N208" s="155"/>
    </row>
    <row r="209" spans="1:14" s="130" customFormat="1" x14ac:dyDescent="0.2">
      <c r="A209" s="131"/>
      <c r="C209" s="129"/>
      <c r="J209" s="131"/>
      <c r="K209" s="131"/>
      <c r="M209" s="131"/>
      <c r="N209" s="155"/>
    </row>
    <row r="210" spans="1:14" s="130" customFormat="1" x14ac:dyDescent="0.2">
      <c r="A210" s="131"/>
      <c r="C210" s="129"/>
      <c r="J210" s="131"/>
      <c r="K210" s="131"/>
      <c r="M210" s="131"/>
      <c r="N210" s="155"/>
    </row>
    <row r="211" spans="1:14" s="130" customFormat="1" x14ac:dyDescent="0.2">
      <c r="A211" s="131"/>
      <c r="C211" s="129"/>
      <c r="J211" s="131"/>
      <c r="K211" s="131"/>
      <c r="M211" s="131"/>
      <c r="N211" s="155"/>
    </row>
    <row r="212" spans="1:14" s="130" customFormat="1" x14ac:dyDescent="0.2">
      <c r="A212" s="131"/>
      <c r="C212" s="129"/>
      <c r="J212" s="131"/>
      <c r="K212" s="131"/>
      <c r="M212" s="131"/>
      <c r="N212" s="155"/>
    </row>
    <row r="213" spans="1:14" s="130" customFormat="1" x14ac:dyDescent="0.2">
      <c r="A213" s="131"/>
      <c r="C213" s="129"/>
      <c r="J213" s="131"/>
      <c r="K213" s="131"/>
      <c r="M213" s="131"/>
      <c r="N213" s="155"/>
    </row>
    <row r="214" spans="1:14" s="130" customFormat="1" x14ac:dyDescent="0.2">
      <c r="A214" s="131"/>
      <c r="C214" s="129"/>
      <c r="J214" s="131"/>
      <c r="K214" s="131"/>
      <c r="M214" s="131"/>
      <c r="N214" s="155"/>
    </row>
    <row r="215" spans="1:14" s="130" customFormat="1" x14ac:dyDescent="0.2">
      <c r="A215" s="131"/>
      <c r="C215" s="129"/>
      <c r="J215" s="131"/>
      <c r="K215" s="131"/>
      <c r="M215" s="131"/>
      <c r="N215" s="155"/>
    </row>
    <row r="216" spans="1:14" s="130" customFormat="1" x14ac:dyDescent="0.2">
      <c r="A216" s="131"/>
      <c r="C216" s="129"/>
      <c r="J216" s="131"/>
      <c r="K216" s="131"/>
      <c r="M216" s="131"/>
      <c r="N216" s="155"/>
    </row>
    <row r="217" spans="1:14" s="130" customFormat="1" x14ac:dyDescent="0.2">
      <c r="A217" s="131"/>
      <c r="C217" s="129"/>
      <c r="J217" s="131"/>
      <c r="K217" s="131"/>
      <c r="M217" s="131"/>
      <c r="N217" s="155"/>
    </row>
    <row r="218" spans="1:14" s="130" customFormat="1" x14ac:dyDescent="0.2">
      <c r="A218" s="131"/>
      <c r="C218" s="129"/>
      <c r="J218" s="131"/>
      <c r="K218" s="131"/>
      <c r="M218" s="131"/>
      <c r="N218" s="155"/>
    </row>
    <row r="219" spans="1:14" s="130" customFormat="1" x14ac:dyDescent="0.2">
      <c r="A219" s="131"/>
      <c r="C219" s="129"/>
      <c r="J219" s="131"/>
      <c r="K219" s="131"/>
      <c r="M219" s="131"/>
      <c r="N219" s="155"/>
    </row>
    <row r="220" spans="1:14" s="130" customFormat="1" x14ac:dyDescent="0.2">
      <c r="A220" s="131"/>
      <c r="C220" s="129"/>
      <c r="J220" s="131"/>
      <c r="K220" s="131"/>
      <c r="M220" s="131"/>
      <c r="N220" s="155"/>
    </row>
    <row r="221" spans="1:14" s="130" customFormat="1" x14ac:dyDescent="0.2">
      <c r="A221" s="131"/>
      <c r="C221" s="129"/>
      <c r="J221" s="131"/>
      <c r="K221" s="131"/>
      <c r="M221" s="131"/>
      <c r="N221" s="155"/>
    </row>
    <row r="222" spans="1:14" s="130" customFormat="1" x14ac:dyDescent="0.2">
      <c r="A222" s="131"/>
      <c r="C222" s="129"/>
      <c r="J222" s="131"/>
      <c r="K222" s="131"/>
      <c r="M222" s="131"/>
      <c r="N222" s="155"/>
    </row>
    <row r="223" spans="1:14" s="130" customFormat="1" x14ac:dyDescent="0.2">
      <c r="A223" s="131"/>
      <c r="C223" s="129"/>
      <c r="J223" s="131"/>
      <c r="K223" s="131"/>
      <c r="M223" s="131"/>
      <c r="N223" s="155"/>
    </row>
    <row r="224" spans="1:14" s="130" customFormat="1" x14ac:dyDescent="0.2">
      <c r="A224" s="131"/>
      <c r="C224" s="129"/>
      <c r="J224" s="131"/>
      <c r="K224" s="131"/>
      <c r="M224" s="131"/>
      <c r="N224" s="155"/>
    </row>
    <row r="225" spans="1:14" s="130" customFormat="1" x14ac:dyDescent="0.2">
      <c r="A225" s="131"/>
      <c r="C225" s="129"/>
      <c r="J225" s="131"/>
      <c r="K225" s="131"/>
      <c r="M225" s="131"/>
      <c r="N225" s="155"/>
    </row>
    <row r="226" spans="1:14" s="130" customFormat="1" x14ac:dyDescent="0.2">
      <c r="A226" s="131"/>
      <c r="C226" s="129"/>
      <c r="J226" s="131"/>
      <c r="K226" s="131"/>
      <c r="M226" s="131"/>
      <c r="N226" s="155"/>
    </row>
    <row r="227" spans="1:14" s="130" customFormat="1" x14ac:dyDescent="0.2">
      <c r="A227" s="131"/>
      <c r="C227" s="129"/>
      <c r="J227" s="131"/>
      <c r="K227" s="131"/>
      <c r="M227" s="131"/>
      <c r="N227" s="155"/>
    </row>
    <row r="228" spans="1:14" s="130" customFormat="1" x14ac:dyDescent="0.2">
      <c r="A228" s="131"/>
      <c r="C228" s="129"/>
      <c r="J228" s="131"/>
      <c r="K228" s="131"/>
      <c r="M228" s="131"/>
      <c r="N228" s="155"/>
    </row>
    <row r="229" spans="1:14" s="130" customFormat="1" x14ac:dyDescent="0.2">
      <c r="A229" s="131"/>
      <c r="C229" s="129"/>
      <c r="J229" s="131"/>
      <c r="K229" s="131"/>
      <c r="M229" s="131"/>
      <c r="N229" s="155"/>
    </row>
    <row r="230" spans="1:14" s="130" customFormat="1" x14ac:dyDescent="0.2">
      <c r="A230" s="131"/>
      <c r="C230" s="129"/>
      <c r="J230" s="131"/>
      <c r="K230" s="131"/>
      <c r="M230" s="131"/>
      <c r="N230" s="155"/>
    </row>
    <row r="231" spans="1:14" s="130" customFormat="1" x14ac:dyDescent="0.2">
      <c r="A231" s="131"/>
      <c r="C231" s="129"/>
      <c r="J231" s="131"/>
      <c r="K231" s="131"/>
      <c r="M231" s="131"/>
      <c r="N231" s="155"/>
    </row>
    <row r="232" spans="1:14" s="130" customFormat="1" x14ac:dyDescent="0.2">
      <c r="A232" s="131"/>
      <c r="C232" s="129"/>
      <c r="J232" s="131"/>
      <c r="K232" s="131"/>
      <c r="M232" s="131"/>
      <c r="N232" s="155"/>
    </row>
    <row r="233" spans="1:14" s="130" customFormat="1" x14ac:dyDescent="0.2">
      <c r="A233" s="131"/>
      <c r="C233" s="129"/>
      <c r="J233" s="131"/>
      <c r="K233" s="131"/>
      <c r="M233" s="131"/>
      <c r="N233" s="155"/>
    </row>
    <row r="234" spans="1:14" s="130" customFormat="1" x14ac:dyDescent="0.2">
      <c r="A234" s="131"/>
      <c r="C234" s="129"/>
      <c r="J234" s="131"/>
      <c r="K234" s="131"/>
      <c r="M234" s="131"/>
      <c r="N234" s="155"/>
    </row>
    <row r="235" spans="1:14" s="130" customFormat="1" x14ac:dyDescent="0.2">
      <c r="A235" s="131"/>
      <c r="C235" s="129"/>
      <c r="J235" s="131"/>
      <c r="K235" s="131"/>
      <c r="M235" s="131"/>
      <c r="N235" s="155"/>
    </row>
    <row r="236" spans="1:14" s="130" customFormat="1" x14ac:dyDescent="0.2">
      <c r="A236" s="131"/>
      <c r="C236" s="129"/>
      <c r="J236" s="131"/>
      <c r="K236" s="131"/>
      <c r="M236" s="131"/>
      <c r="N236" s="155"/>
    </row>
    <row r="237" spans="1:14" s="130" customFormat="1" x14ac:dyDescent="0.2">
      <c r="A237" s="131"/>
      <c r="C237" s="129"/>
      <c r="J237" s="131"/>
      <c r="K237" s="131"/>
      <c r="M237" s="131"/>
      <c r="N237" s="155"/>
    </row>
    <row r="238" spans="1:14" s="130" customFormat="1" x14ac:dyDescent="0.2">
      <c r="A238" s="131"/>
      <c r="C238" s="129"/>
      <c r="J238" s="131"/>
      <c r="K238" s="131"/>
      <c r="M238" s="131"/>
      <c r="N238" s="155"/>
    </row>
    <row r="239" spans="1:14" s="130" customFormat="1" x14ac:dyDescent="0.2">
      <c r="A239" s="131"/>
      <c r="C239" s="129"/>
      <c r="J239" s="131"/>
      <c r="K239" s="131"/>
      <c r="M239" s="131"/>
      <c r="N239" s="155"/>
    </row>
    <row r="240" spans="1:14" s="130" customFormat="1" x14ac:dyDescent="0.2">
      <c r="A240" s="131"/>
      <c r="C240" s="129"/>
      <c r="J240" s="131"/>
      <c r="K240" s="131"/>
      <c r="M240" s="131"/>
      <c r="N240" s="155"/>
    </row>
    <row r="241" spans="1:14" s="130" customFormat="1" x14ac:dyDescent="0.2">
      <c r="A241" s="131"/>
      <c r="C241" s="129"/>
      <c r="J241" s="131"/>
      <c r="K241" s="131"/>
      <c r="M241" s="131"/>
      <c r="N241" s="155"/>
    </row>
    <row r="242" spans="1:14" s="130" customFormat="1" x14ac:dyDescent="0.2">
      <c r="A242" s="131"/>
      <c r="C242" s="129"/>
      <c r="J242" s="131"/>
      <c r="K242" s="131"/>
      <c r="M242" s="131"/>
      <c r="N242" s="155"/>
    </row>
    <row r="243" spans="1:14" s="130" customFormat="1" x14ac:dyDescent="0.2">
      <c r="A243" s="131"/>
      <c r="C243" s="129"/>
      <c r="J243" s="131"/>
      <c r="K243" s="131"/>
      <c r="M243" s="131"/>
      <c r="N243" s="155"/>
    </row>
    <row r="244" spans="1:14" s="130" customFormat="1" x14ac:dyDescent="0.2">
      <c r="A244" s="131"/>
      <c r="C244" s="129"/>
      <c r="J244" s="131"/>
      <c r="K244" s="131"/>
      <c r="M244" s="131"/>
      <c r="N244" s="155"/>
    </row>
    <row r="245" spans="1:14" s="130" customFormat="1" x14ac:dyDescent="0.2">
      <c r="A245" s="131"/>
      <c r="C245" s="129"/>
      <c r="J245" s="131"/>
      <c r="K245" s="131"/>
      <c r="M245" s="131"/>
      <c r="N245" s="155"/>
    </row>
    <row r="246" spans="1:14" s="130" customFormat="1" x14ac:dyDescent="0.2">
      <c r="A246" s="131"/>
      <c r="C246" s="129"/>
      <c r="J246" s="131"/>
      <c r="K246" s="131"/>
      <c r="M246" s="131"/>
      <c r="N246" s="155"/>
    </row>
    <row r="247" spans="1:14" s="130" customFormat="1" x14ac:dyDescent="0.2">
      <c r="A247" s="131"/>
      <c r="C247" s="129"/>
      <c r="J247" s="131"/>
      <c r="K247" s="131"/>
      <c r="M247" s="131"/>
      <c r="N247" s="155"/>
    </row>
    <row r="248" spans="1:14" s="130" customFormat="1" x14ac:dyDescent="0.2">
      <c r="A248" s="131"/>
      <c r="C248" s="129"/>
      <c r="J248" s="131"/>
      <c r="K248" s="131"/>
      <c r="M248" s="131"/>
      <c r="N248" s="155"/>
    </row>
    <row r="249" spans="1:14" s="130" customFormat="1" x14ac:dyDescent="0.2">
      <c r="A249" s="131"/>
      <c r="C249" s="129"/>
      <c r="J249" s="131"/>
      <c r="K249" s="131"/>
      <c r="M249" s="131"/>
      <c r="N249" s="155"/>
    </row>
    <row r="250" spans="1:14" s="130" customFormat="1" x14ac:dyDescent="0.2">
      <c r="A250" s="131"/>
      <c r="C250" s="129"/>
      <c r="J250" s="131"/>
      <c r="K250" s="131"/>
      <c r="M250" s="131"/>
      <c r="N250" s="155"/>
    </row>
    <row r="251" spans="1:14" s="130" customFormat="1" x14ac:dyDescent="0.2">
      <c r="A251" s="131"/>
      <c r="C251" s="129"/>
      <c r="J251" s="131"/>
      <c r="K251" s="131"/>
      <c r="M251" s="131"/>
      <c r="N251" s="155"/>
    </row>
    <row r="252" spans="1:14" s="130" customFormat="1" x14ac:dyDescent="0.2">
      <c r="A252" s="131"/>
      <c r="C252" s="129"/>
      <c r="J252" s="131"/>
      <c r="K252" s="131"/>
      <c r="M252" s="131"/>
      <c r="N252" s="155"/>
    </row>
    <row r="253" spans="1:14" s="130" customFormat="1" x14ac:dyDescent="0.2">
      <c r="A253" s="131"/>
      <c r="C253" s="129"/>
      <c r="J253" s="131"/>
      <c r="K253" s="131"/>
      <c r="M253" s="131"/>
      <c r="N253" s="155"/>
    </row>
    <row r="254" spans="1:14" s="130" customFormat="1" x14ac:dyDescent="0.2">
      <c r="A254" s="131"/>
      <c r="C254" s="129"/>
      <c r="J254" s="131"/>
      <c r="K254" s="131"/>
      <c r="M254" s="131"/>
      <c r="N254" s="155"/>
    </row>
    <row r="255" spans="1:14" s="130" customFormat="1" x14ac:dyDescent="0.2">
      <c r="A255" s="131"/>
      <c r="C255" s="129"/>
      <c r="J255" s="131"/>
      <c r="K255" s="131"/>
      <c r="M255" s="131"/>
      <c r="N255" s="155"/>
    </row>
    <row r="256" spans="1:14" s="130" customFormat="1" x14ac:dyDescent="0.2">
      <c r="A256" s="131"/>
      <c r="C256" s="129"/>
      <c r="J256" s="131"/>
      <c r="K256" s="131"/>
      <c r="M256" s="131"/>
      <c r="N256" s="155"/>
    </row>
    <row r="257" spans="1:14" s="130" customFormat="1" x14ac:dyDescent="0.2">
      <c r="A257" s="131"/>
      <c r="C257" s="129"/>
      <c r="J257" s="131"/>
      <c r="K257" s="131"/>
      <c r="M257" s="131"/>
      <c r="N257" s="155"/>
    </row>
    <row r="258" spans="1:14" s="130" customFormat="1" x14ac:dyDescent="0.2">
      <c r="A258" s="131"/>
      <c r="C258" s="129"/>
      <c r="J258" s="131"/>
      <c r="K258" s="131"/>
      <c r="M258" s="131"/>
      <c r="N258" s="155"/>
    </row>
    <row r="259" spans="1:14" s="130" customFormat="1" x14ac:dyDescent="0.2">
      <c r="A259" s="131"/>
      <c r="C259" s="129"/>
      <c r="J259" s="131"/>
      <c r="K259" s="131"/>
      <c r="M259" s="131"/>
      <c r="N259" s="155"/>
    </row>
    <row r="260" spans="1:14" s="130" customFormat="1" x14ac:dyDescent="0.2">
      <c r="A260" s="131"/>
      <c r="C260" s="129"/>
      <c r="J260" s="131"/>
      <c r="K260" s="131"/>
      <c r="M260" s="131"/>
      <c r="N260" s="155"/>
    </row>
    <row r="261" spans="1:14" s="130" customFormat="1" x14ac:dyDescent="0.2">
      <c r="A261" s="131"/>
      <c r="C261" s="129"/>
      <c r="J261" s="131"/>
      <c r="K261" s="131"/>
      <c r="M261" s="131"/>
      <c r="N261" s="155"/>
    </row>
    <row r="262" spans="1:14" s="130" customFormat="1" x14ac:dyDescent="0.2">
      <c r="A262" s="131"/>
      <c r="C262" s="129"/>
      <c r="J262" s="131"/>
      <c r="K262" s="131"/>
      <c r="M262" s="131"/>
      <c r="N262" s="155"/>
    </row>
    <row r="263" spans="1:14" s="130" customFormat="1" x14ac:dyDescent="0.2">
      <c r="A263" s="131"/>
      <c r="C263" s="129"/>
      <c r="J263" s="131"/>
      <c r="K263" s="131"/>
      <c r="M263" s="131"/>
      <c r="N263" s="155"/>
    </row>
    <row r="264" spans="1:14" s="130" customFormat="1" x14ac:dyDescent="0.2">
      <c r="A264" s="131"/>
      <c r="C264" s="129"/>
      <c r="J264" s="131"/>
      <c r="K264" s="131"/>
      <c r="M264" s="131"/>
      <c r="N264" s="155"/>
    </row>
    <row r="265" spans="1:14" s="130" customFormat="1" x14ac:dyDescent="0.2">
      <c r="A265" s="131"/>
      <c r="C265" s="129"/>
      <c r="J265" s="131"/>
      <c r="K265" s="131"/>
      <c r="M265" s="131"/>
      <c r="N265" s="155"/>
    </row>
    <row r="266" spans="1:14" s="130" customFormat="1" x14ac:dyDescent="0.2">
      <c r="A266" s="131"/>
      <c r="C266" s="129"/>
      <c r="J266" s="131"/>
      <c r="K266" s="131"/>
      <c r="M266" s="131"/>
      <c r="N266" s="155"/>
    </row>
    <row r="267" spans="1:14" s="130" customFormat="1" x14ac:dyDescent="0.2">
      <c r="A267" s="131"/>
      <c r="C267" s="129"/>
      <c r="J267" s="131"/>
      <c r="K267" s="131"/>
      <c r="M267" s="131"/>
      <c r="N267" s="155"/>
    </row>
  </sheetData>
  <sheetProtection algorithmName="SHA-512" hashValue="Xsi/sjwiTkDXTsvjJjhgtgKwdw8dls5+nmn14a/nb4fv6FTDxvpXR/iuAd8gKJxCL1nWBAi23vlklHigHXdMug==" saltValue="ZGrRPtUcnjl1NPMcvPMj1Q==" spinCount="100000" sheet="1" objects="1" scenarios="1" formatCells="0" formatColumns="0" formatRows="0"/>
  <protectedRanges>
    <protectedRange sqref="F7:F8 H7:H8" name="Range1"/>
  </protectedRanges>
  <conditionalFormatting sqref="N4:N6 L11:L13 L15:L19 L21:L1048576">
    <cfRule type="cellIs" dxfId="9" priority="17" operator="equal">
      <formula>"OK"</formula>
    </cfRule>
    <cfRule type="cellIs" dxfId="8" priority="18" operator="equal">
      <formula>"ERROR"</formula>
    </cfRule>
  </conditionalFormatting>
  <conditionalFormatting sqref="L7:L8">
    <cfRule type="cellIs" dxfId="7" priority="5" operator="equal">
      <formula>"OK"</formula>
    </cfRule>
    <cfRule type="cellIs" dxfId="6" priority="6" operator="equal">
      <formula>"ERROR"</formula>
    </cfRule>
  </conditionalFormatting>
  <conditionalFormatting sqref="L1:L3 L10">
    <cfRule type="cellIs" dxfId="5" priority="9" operator="equal">
      <formula>"OK"</formula>
    </cfRule>
    <cfRule type="cellIs" dxfId="4" priority="10"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count="3">
    <dataValidation allowBlank="1" showErrorMessage="1" promptTitle="Health Catastrophe Risk" prompt="See TS 2.9.13. for the calculation of the capital requirement for the Health Catastrophe risk shock scenarios." sqref="E7"/>
    <dataValidation allowBlank="1" showErrorMessage="1" promptTitle="Health_Non-SLT" prompt="See TS 2.9.12. for the calculation of the capital requirement for the Non-SLT Health Underwriting risk shock scenarios." sqref="E8"/>
    <dataValidation allowBlank="1" showErrorMessage="1" promptTitle="Revision Risk" prompt="Note TS 2.9.10.5. states that there is no loss absorbing capacity of technical provisions for revision risk._x000a_Therefore nHealth revision = Health revision" sqref="B46:B4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Index</vt:lpstr>
      <vt:lpstr>Raw Results</vt:lpstr>
      <vt:lpstr>Regulatory Balance Sheet 1</vt:lpstr>
      <vt:lpstr>Operational Risk 1</vt:lpstr>
      <vt:lpstr>Market Risk 1</vt:lpstr>
      <vt:lpstr>Life Underwriting Risk 1</vt:lpstr>
      <vt:lpstr>Health Underwriting Risk 1</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EXPul</vt:lpstr>
      <vt:lpstr>'Health Underwriting Risk 1'!HealthCatastrophe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2018-10-23T14:34:12Z</dcterms:modified>
</cp:coreProperties>
</file>